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ll Deals Ranked" sheetId="1" state="visible" r:id="rId3"/>
    <sheet name="Top 10 Megadeals" sheetId="2" state="visible" r:id="rId4"/>
    <sheet name="Data Ctr &amp; AI Infrastructure" sheetId="3" state="visible" r:id="rId5"/>
    <sheet name="UK Pack" sheetId="4" state="visible" r:id="rId6"/>
    <sheet name="African Pack" sheetId="5" state="visible" r:id="rId7"/>
    <sheet name="Middle East Pack" sheetId="6" state="visible" r:id="rId8"/>
    <sheet name="By Year" sheetId="7" state="visible" r:id="rId9"/>
    <sheet name="By Sector" sheetId="8" state="visible" r:id="rId10"/>
    <sheet name="Top Advisors" sheetId="9" state="visible" r:id="rId11"/>
    <sheet name="Sources &amp; Notes" sheetId="10" state="visible" r:id="rId1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<sst xmlns="http://schemas.openxmlformats.org/spreadsheetml/2006/main" count="1644" uniqueCount="687">
  <si>
    <t xml:space="preserve">Rank</t>
  </si>
  <si>
    <t xml:space="preserve">Acquirer</t>
  </si>
  <si>
    <t xml:space="preserve">Target</t>
  </si>
  <si>
    <t xml:space="preserve">Value (USD bn)</t>
  </si>
  <si>
    <t xml:space="preserve">Year</t>
  </si>
  <si>
    <t xml:space="preserve">Sector</t>
  </si>
  <si>
    <t xml:space="preserve">Sub-Sector</t>
  </si>
  <si>
    <t xml:space="preserve">Acquirer Country</t>
  </si>
  <si>
    <t xml:space="preserve">Target Country</t>
  </si>
  <si>
    <t xml:space="preserve">Deal Type</t>
  </si>
  <si>
    <t xml:space="preserve">Status</t>
  </si>
  <si>
    <t xml:space="preserve">Notes</t>
  </si>
  <si>
    <t xml:space="preserve">SpaceX</t>
  </si>
  <si>
    <t xml:space="preserve">xAI</t>
  </si>
  <si>
    <t xml:space="preserve">Technology</t>
  </si>
  <si>
    <t xml:space="preserve">AI / Frontier Models</t>
  </si>
  <si>
    <t xml:space="preserve">USA</t>
  </si>
  <si>
    <t xml:space="preserve">Strategic Megadeal</t>
  </si>
  <si>
    <t xml:space="preserve">Announced</t>
  </si>
  <si>
    <t xml:space="preserve">Largest M&amp;A in history per Wikipedia; Musk AI/space consolidation</t>
  </si>
  <si>
    <t xml:space="preserve">Union Pacific</t>
  </si>
  <si>
    <t xml:space="preserve">Norfolk Southern</t>
  </si>
  <si>
    <t xml:space="preserve">Transportation</t>
  </si>
  <si>
    <t xml:space="preserve">Class I Railroad</t>
  </si>
  <si>
    <t xml:space="preserve">Pending STB Approval</t>
  </si>
  <si>
    <t xml:space="preserve">Combined enterprise value &gt;$250bn; transcontinental US rail consolidation</t>
  </si>
  <si>
    <t xml:space="preserve">Netflix</t>
  </si>
  <si>
    <t xml:space="preserve">Warner Bros. Discovery</t>
  </si>
  <si>
    <t xml:space="preserve">Media &amp; Entertainment</t>
  </si>
  <si>
    <t xml:space="preserve">Streaming / Studios</t>
  </si>
  <si>
    <t xml:space="preserve">Pending</t>
  </si>
  <si>
    <t xml:space="preserve">Definitive agreement Dec 2025; reshapes streaming and IP landscape</t>
  </si>
  <si>
    <t xml:space="preserve">American Water Works</t>
  </si>
  <si>
    <t xml:space="preserve">Essential Utilities</t>
  </si>
  <si>
    <t xml:space="preserve">Utilities</t>
  </si>
  <si>
    <t xml:space="preserve">Water / Regulated</t>
  </si>
  <si>
    <t xml:space="preserve">Strategic Merger</t>
  </si>
  <si>
    <t xml:space="preserve">Enterprise value $63bn; largest US regulated water utility platform</t>
  </si>
  <si>
    <t xml:space="preserve">ExxonMobil</t>
  </si>
  <si>
    <t xml:space="preserve">Pioneer Natural Resources</t>
  </si>
  <si>
    <t xml:space="preserve">Energy</t>
  </si>
  <si>
    <t xml:space="preserve">Oil &amp; Gas / Permian E&amp;P</t>
  </si>
  <si>
    <t xml:space="preserve">Completed 2024</t>
  </si>
  <si>
    <t xml:space="preserve">Largest M&amp;A deal of 2023; Permian basin scale</t>
  </si>
  <si>
    <t xml:space="preserve">PIF / Silver Lake / Affinity Partners (consortium)</t>
  </si>
  <si>
    <t xml:space="preserve">Electronic Arts</t>
  </si>
  <si>
    <t xml:space="preserve">Gaming / Interactive</t>
  </si>
  <si>
    <t xml:space="preserve">Saudi Arabia / USA</t>
  </si>
  <si>
    <t xml:space="preserve">Take-Private</t>
  </si>
  <si>
    <t xml:space="preserve">Largest gaming take-private ever; led by Saudi PIF</t>
  </si>
  <si>
    <t xml:space="preserve">Chevron</t>
  </si>
  <si>
    <t xml:space="preserve">Hess Corporation</t>
  </si>
  <si>
    <t xml:space="preserve">Oil &amp; Gas / Upstream</t>
  </si>
  <si>
    <t xml:space="preserve">Completed 2025</t>
  </si>
  <si>
    <t xml:space="preserve">2nd largest 2023 deal; Guyana offshore assets</t>
  </si>
  <si>
    <t xml:space="preserve">Anglo American (re Teck Resources merger)</t>
  </si>
  <si>
    <t xml:space="preserve">Teck Resources combination</t>
  </si>
  <si>
    <t xml:space="preserve">Mining &amp; Metals</t>
  </si>
  <si>
    <t xml:space="preserve">Copper / Critical Minerals</t>
  </si>
  <si>
    <t xml:space="preserve">UK / South Africa</t>
  </si>
  <si>
    <t xml:space="preserve">Canada</t>
  </si>
  <si>
    <t xml:space="preserve">Approximate combined enterprise value; critical minerals consolidation</t>
  </si>
  <si>
    <t xml:space="preserve">Kimberly-Clark</t>
  </si>
  <si>
    <t xml:space="preserve">Kenvue (Tylenol owner)</t>
  </si>
  <si>
    <t xml:space="preserve">Consumer Staples</t>
  </si>
  <si>
    <t xml:space="preserve">Personal Care / Consumer Health</t>
  </si>
  <si>
    <t xml:space="preserve">Combines household brands with consumer health products</t>
  </si>
  <si>
    <t xml:space="preserve">Pfizer</t>
  </si>
  <si>
    <t xml:space="preserve">Seagen</t>
  </si>
  <si>
    <t xml:space="preserve">Healthcare</t>
  </si>
  <si>
    <t xml:space="preserve">Pharma / ADC Oncology</t>
  </si>
  <si>
    <t xml:space="preserve">Completed Dec 2023</t>
  </si>
  <si>
    <t xml:space="preserve">Antibody-drug conjugate oncology platform</t>
  </si>
  <si>
    <t xml:space="preserve">AIP / MGX / BlackRock GIP (consortium)</t>
  </si>
  <si>
    <t xml:space="preserve">Aligned Data Centers</t>
  </si>
  <si>
    <t xml:space="preserve">Real Estate / Infrastructure</t>
  </si>
  <si>
    <t xml:space="preserve">Data Centers / AI Infrastructure</t>
  </si>
  <si>
    <t xml:space="preserve">USA / UAE</t>
  </si>
  <si>
    <t xml:space="preserve">Infrastructure Megadeal</t>
  </si>
  <si>
    <t xml:space="preserve">Pending H1 2026</t>
  </si>
  <si>
    <t xml:space="preserve">LARGEST DATA CENTRE M&amp;A EVER; AIP founded by BlackRock/GIP/MGX/Microsoft/NVIDIA; Macquarie exit</t>
  </si>
  <si>
    <t xml:space="preserve">BHP Group (proposed)</t>
  </si>
  <si>
    <t xml:space="preserve">Anglo American (withdrawn)</t>
  </si>
  <si>
    <t xml:space="preserve">Diversified Mining</t>
  </si>
  <si>
    <t xml:space="preserve">Australia / UK</t>
  </si>
  <si>
    <t xml:space="preserve">Hostile (Withdrawn)</t>
  </si>
  <si>
    <t xml:space="preserve">Withdrawn May 2024</t>
  </si>
  <si>
    <t xml:space="preserve">Reference deal only; bid withdrawn after rejection</t>
  </si>
  <si>
    <t xml:space="preserve">Mars Incorporated</t>
  </si>
  <si>
    <t xml:space="preserve">Kellanova</t>
  </si>
  <si>
    <t xml:space="preserve">Snacks / Packaged Food</t>
  </si>
  <si>
    <t xml:space="preserve">Pringles, Cheez-It; 44% premium; ~16.4x LTM EBITDA</t>
  </si>
  <si>
    <t xml:space="preserve">Capital One Financial</t>
  </si>
  <si>
    <t xml:space="preserve">Discover Financial Services</t>
  </si>
  <si>
    <t xml:space="preserve">Financial Services</t>
  </si>
  <si>
    <t xml:space="preserve">Cards / Payments</t>
  </si>
  <si>
    <t xml:space="preserve">Largest US inbound deal of 2024; all-stock</t>
  </si>
  <si>
    <t xml:space="preserve">Synopsys</t>
  </si>
  <si>
    <t xml:space="preserve">Ansys</t>
  </si>
  <si>
    <t xml:space="preserve">EDA / Simulation Software</t>
  </si>
  <si>
    <t xml:space="preserve">Strategic Acquisition</t>
  </si>
  <si>
    <t xml:space="preserve">Completed</t>
  </si>
  <si>
    <t xml:space="preserve">Largest tech deal since Broadcom-VMware; AI chip design critical</t>
  </si>
  <si>
    <t xml:space="preserve">Charter Communications</t>
  </si>
  <si>
    <t xml:space="preserve">Cox Communications</t>
  </si>
  <si>
    <t xml:space="preserve">Telecommunications</t>
  </si>
  <si>
    <t xml:space="preserve">Cable / Broadband</t>
  </si>
  <si>
    <t xml:space="preserve">Major US cable consolidation</t>
  </si>
  <si>
    <t xml:space="preserve">Toyota Fudosan (Toyota Group)</t>
  </si>
  <si>
    <t xml:space="preserve">Toyota Industries</t>
  </si>
  <si>
    <t xml:space="preserve">Industrials</t>
  </si>
  <si>
    <t xml:space="preserve">Auto Components / Forklifts</t>
  </si>
  <si>
    <t xml:space="preserve">Japan</t>
  </si>
  <si>
    <t xml:space="preserve">Take-Private (MBO)</t>
  </si>
  <si>
    <t xml:space="preserve">Tender Offer</t>
  </si>
  <si>
    <t xml:space="preserve">Largest APAC take-private of 2025; Toyoda family consolidation</t>
  </si>
  <si>
    <t xml:space="preserve">Cisco Systems</t>
  </si>
  <si>
    <t xml:space="preserve">Splunk</t>
  </si>
  <si>
    <t xml:space="preserve">Cybersecurity / Observability</t>
  </si>
  <si>
    <t xml:space="preserve">Cisco's largest acquisition; SIEM and observability platform</t>
  </si>
  <si>
    <t xml:space="preserve">Diamondback Energy</t>
  </si>
  <si>
    <t xml:space="preserve">Endeavor Energy Resources</t>
  </si>
  <si>
    <t xml:space="preserve">Permian basin consolidation</t>
  </si>
  <si>
    <t xml:space="preserve">Palo Alto Networks</t>
  </si>
  <si>
    <t xml:space="preserve">CyberArk</t>
  </si>
  <si>
    <t xml:space="preserve">Cybersecurity / Identity</t>
  </si>
  <si>
    <t xml:space="preserve">Israel</t>
  </si>
  <si>
    <t xml:space="preserve">Identity security platform consolidation</t>
  </si>
  <si>
    <t xml:space="preserve">ConocoPhillips</t>
  </si>
  <si>
    <t xml:space="preserve">Marathon Oil</t>
  </si>
  <si>
    <t xml:space="preserve">All-stock; US E&amp;P consolidation</t>
  </si>
  <si>
    <t xml:space="preserve">Verizon Communications</t>
  </si>
  <si>
    <t xml:space="preserve">Frontier Communications</t>
  </si>
  <si>
    <t xml:space="preserve">Fiber Broadband</t>
  </si>
  <si>
    <t xml:space="preserve">Completed 2026</t>
  </si>
  <si>
    <t xml:space="preserve">All-cash; expands fiber footprint</t>
  </si>
  <si>
    <t xml:space="preserve">Home Depot</t>
  </si>
  <si>
    <t xml:space="preserve">SRS Distribution</t>
  </si>
  <si>
    <t xml:space="preserve">Distribution / Building Products</t>
  </si>
  <si>
    <t xml:space="preserve">Pro Distribution</t>
  </si>
  <si>
    <t xml:space="preserve">Home Depot's largest acquisition</t>
  </si>
  <si>
    <t xml:space="preserve">Keurig Dr Pepper</t>
  </si>
  <si>
    <t xml:space="preserve">JDE Peet's</t>
  </si>
  <si>
    <t xml:space="preserve">Beverages / Coffee</t>
  </si>
  <si>
    <t xml:space="preserve">Netherlands</t>
  </si>
  <si>
    <t xml:space="preserve">Strategic Cross-Border</t>
  </si>
  <si>
    <t xml:space="preserve">Coffee market consolidation</t>
  </si>
  <si>
    <t xml:space="preserve">Constellation Energy</t>
  </si>
  <si>
    <t xml:space="preserve">Calpine</t>
  </si>
  <si>
    <t xml:space="preserve">Power Generation</t>
  </si>
  <si>
    <t xml:space="preserve">Largest US merchant power consolidation</t>
  </si>
  <si>
    <t xml:space="preserve">Blackstone (consortium with CPP)</t>
  </si>
  <si>
    <t xml:space="preserve">AirTrunk</t>
  </si>
  <si>
    <t xml:space="preserve">Data Centers / Hyperscale</t>
  </si>
  <si>
    <t xml:space="preserve">USA / Canada</t>
  </si>
  <si>
    <t xml:space="preserve">Australia</t>
  </si>
  <si>
    <t xml:space="preserve">Infrastructure Buyout</t>
  </si>
  <si>
    <t xml:space="preserve">APAC hyperscale platform; second-largest data centre M&amp;A ever</t>
  </si>
  <si>
    <t xml:space="preserve">EQT Corporation</t>
  </si>
  <si>
    <t xml:space="preserve">Equitrans Midstream</t>
  </si>
  <si>
    <t xml:space="preserve">Natural Gas / Midstream</t>
  </si>
  <si>
    <t xml:space="preserve">Vertical Integration</t>
  </si>
  <si>
    <t xml:space="preserve">Vertical integration of largest US natural gas producer</t>
  </si>
  <si>
    <t xml:space="preserve">Hewlett Packard Enterprise</t>
  </si>
  <si>
    <t xml:space="preserve">Juniper Networks</t>
  </si>
  <si>
    <t xml:space="preserve">Networking / AI Infrastructure</t>
  </si>
  <si>
    <t xml:space="preserve">Networking and AI infrastructure; cleared after DoJ litigation</t>
  </si>
  <si>
    <t xml:space="preserve">BMS (Bristol Myers Squibb)</t>
  </si>
  <si>
    <t xml:space="preserve">Karuna Therapeutics</t>
  </si>
  <si>
    <t xml:space="preserve">Pharma / CNS</t>
  </si>
  <si>
    <t xml:space="preserve">Completed early 2024</t>
  </si>
  <si>
    <t xml:space="preserve">Schizophrenia / CNS pipeline</t>
  </si>
  <si>
    <t xml:space="preserve">Borouge Group International (Borealis/Borouge)</t>
  </si>
  <si>
    <t xml:space="preserve">NOVA Chemicals</t>
  </si>
  <si>
    <t xml:space="preserve">Chemicals</t>
  </si>
  <si>
    <t xml:space="preserve">Petrochemicals / Polyolefins</t>
  </si>
  <si>
    <t xml:space="preserve">UAE / Austria</t>
  </si>
  <si>
    <t xml:space="preserve">Creates world's 4th largest polyolefins producer</t>
  </si>
  <si>
    <t xml:space="preserve">BlackRock</t>
  </si>
  <si>
    <t xml:space="preserve">Global Infrastructure Partners (GIP)</t>
  </si>
  <si>
    <t xml:space="preserve">Asset Management / Infrastructure</t>
  </si>
  <si>
    <t xml:space="preserve">Established BlackRock as $150bn+ infrastructure platform</t>
  </si>
  <si>
    <t xml:space="preserve">Clayton Dubilier &amp; Rice / Stone Point / Mubadala</t>
  </si>
  <si>
    <t xml:space="preserve">Truist Insurance Holdings</t>
  </si>
  <si>
    <t xml:space="preserve">Insurance Brokerage</t>
  </si>
  <si>
    <t xml:space="preserve">PE / SWF Buyout</t>
  </si>
  <si>
    <t xml:space="preserve">Largest MENA inbound deal of 2024; insurance brokerage carve-out</t>
  </si>
  <si>
    <t xml:space="preserve">HPS Investment Partners</t>
  </si>
  <si>
    <t xml:space="preserve">Private Credit</t>
  </si>
  <si>
    <t xml:space="preserve">Major private credit platform; ~$148bn AUM</t>
  </si>
  <si>
    <t xml:space="preserve">Global Infrastructure Partners (consortium)</t>
  </si>
  <si>
    <t xml:space="preserve">Saudi Aramco Jafurah (lease)</t>
  </si>
  <si>
    <t xml:space="preserve">Gas Processing Infrastructure</t>
  </si>
  <si>
    <t xml:space="preserve">Saudi Arabia</t>
  </si>
  <si>
    <t xml:space="preserve">Infrastructure Lease &amp; Leaseback</t>
  </si>
  <si>
    <t xml:space="preserve">$11bn lease and leaseback of Jafurah gas processing infrastructure</t>
  </si>
  <si>
    <t xml:space="preserve">Merck &amp; Co</t>
  </si>
  <si>
    <t xml:space="preserve">Prometheus Biosciences</t>
  </si>
  <si>
    <t xml:space="preserve">Pharma / Immunology</t>
  </si>
  <si>
    <t xml:space="preserve">Completed mid-2023</t>
  </si>
  <si>
    <t xml:space="preserve">Tulisokibart UC/IBD asset</t>
  </si>
  <si>
    <t xml:space="preserve">AbbVie</t>
  </si>
  <si>
    <t xml:space="preserve">ImmunoGen</t>
  </si>
  <si>
    <t xml:space="preserve">Elahere ovarian cancer asset</t>
  </si>
  <si>
    <t xml:space="preserve">Sycamore Partners</t>
  </si>
  <si>
    <t xml:space="preserve">Walgreens Boots Alliance</t>
  </si>
  <si>
    <t xml:space="preserve">Consumer / Retail</t>
  </si>
  <si>
    <t xml:space="preserve">Pharmacy / Health Retail</t>
  </si>
  <si>
    <t xml:space="preserve">Take-Private (PE)</t>
  </si>
  <si>
    <t xml:space="preserve">Ends ~century as public company; PE-led carve-out</t>
  </si>
  <si>
    <t xml:space="preserve">Roark Capital</t>
  </si>
  <si>
    <t xml:space="preserve">Subway</t>
  </si>
  <si>
    <t xml:space="preserve">Consumer Services</t>
  </si>
  <si>
    <t xml:space="preserve">QSR / Franchising</t>
  </si>
  <si>
    <t xml:space="preserve">Largest restaurant PE deal in history</t>
  </si>
  <si>
    <t xml:space="preserve">Saudi Aramco</t>
  </si>
  <si>
    <t xml:space="preserve">Rabigh Refining &amp; Petrochemical Co (22.5% from Sumitomo)</t>
  </si>
  <si>
    <t xml:space="preserve">Refining / Petrochemicals</t>
  </si>
  <si>
    <t xml:space="preserve">Saudi Arabia (Sumitomo stake)</t>
  </si>
  <si>
    <t xml:space="preserve">Stake Acquisition</t>
  </si>
  <si>
    <t xml:space="preserve">Largest Saudi domestic deal of 2024</t>
  </si>
  <si>
    <t xml:space="preserve">Cerevel Therapeutics</t>
  </si>
  <si>
    <t xml:space="preserve">Pharma / Neuroscience</t>
  </si>
  <si>
    <t xml:space="preserve">Completed mid-2024</t>
  </si>
  <si>
    <t xml:space="preserve">Schizophrenia, Parkinson's pipeline</t>
  </si>
  <si>
    <t xml:space="preserve">Vista Equity Partners (&amp; Blackstone)</t>
  </si>
  <si>
    <t xml:space="preserve">Smartsheet</t>
  </si>
  <si>
    <t xml:space="preserve">Collaboration / SaaS</t>
  </si>
  <si>
    <t xml:space="preserve">Joint PE bid; SaaS take-private</t>
  </si>
  <si>
    <t xml:space="preserve">PAG / Mubadala / ADIA (consortium)</t>
  </si>
  <si>
    <t xml:space="preserve">Zhuhai Wanda Commercial Mgmt Group (60%)</t>
  </si>
  <si>
    <t xml:space="preserve">Real Estate</t>
  </si>
  <si>
    <t xml:space="preserve">Shopping Malls / Property Management</t>
  </si>
  <si>
    <t xml:space="preserve">Multi (UAE + HK)</t>
  </si>
  <si>
    <t xml:space="preserve">China</t>
  </si>
  <si>
    <t xml:space="preserve">60% stake; China-MENA capital flow</t>
  </si>
  <si>
    <t xml:space="preserve">Six Flags Entertainment</t>
  </si>
  <si>
    <t xml:space="preserve">Cedar Fair (merger of equals)</t>
  </si>
  <si>
    <t xml:space="preserve">Theme Parks / Leisure</t>
  </si>
  <si>
    <t xml:space="preserve">Merger of Equals</t>
  </si>
  <si>
    <t xml:space="preserve">Completed July 2024</t>
  </si>
  <si>
    <t xml:space="preserve">Largest amusement park operator in North America</t>
  </si>
  <si>
    <t xml:space="preserve">SLB (Schlumberger)</t>
  </si>
  <si>
    <t xml:space="preserve">ChampionX</t>
  </si>
  <si>
    <t xml:space="preserve">Energy Services</t>
  </si>
  <si>
    <t xml:space="preserve">Production Chemicals / Oilfield</t>
  </si>
  <si>
    <t xml:space="preserve">Production chemistry consolidation; all-stock</t>
  </si>
  <si>
    <t xml:space="preserve">Anglo American</t>
  </si>
  <si>
    <t xml:space="preserve">Anglo American Platinum (Amplats) demerger</t>
  </si>
  <si>
    <t xml:space="preserve">PGM / Platinum</t>
  </si>
  <si>
    <t xml:space="preserve">South Africa</t>
  </si>
  <si>
    <t xml:space="preserve">Demerger / Spinoff</t>
  </si>
  <si>
    <t xml:space="preserve">Part of Anglo American restructuring post-BHP rejection</t>
  </si>
  <si>
    <t xml:space="preserve">Sunoco LP</t>
  </si>
  <si>
    <t xml:space="preserve">NuStar Energy</t>
  </si>
  <si>
    <t xml:space="preserve">Midstream / Pipelines</t>
  </si>
  <si>
    <t xml:space="preserve">All-equity; pipeline and terminal expansion</t>
  </si>
  <si>
    <t xml:space="preserve">International Paper</t>
  </si>
  <si>
    <t xml:space="preserve">DS Smith plc</t>
  </si>
  <si>
    <t xml:space="preserve">Materials</t>
  </si>
  <si>
    <t xml:space="preserve">Packaging / Sustainable Packaging</t>
  </si>
  <si>
    <t xml:space="preserve">UK</t>
  </si>
  <si>
    <t xml:space="preserve">Completed Jan 2025</t>
  </si>
  <si>
    <t xml:space="preserve">£5.8bn; Mondi/Suzano initial bidding war; EC required 5 plant divestitures</t>
  </si>
  <si>
    <t xml:space="preserve">Permira</t>
  </si>
  <si>
    <t xml:space="preserve">Squarespace</t>
  </si>
  <si>
    <t xml:space="preserve">Web / SaaS</t>
  </si>
  <si>
    <t xml:space="preserve">EU (UK HQ)</t>
  </si>
  <si>
    <t xml:space="preserve">Founder-backed take-private</t>
  </si>
  <si>
    <t xml:space="preserve">Qualtrics</t>
  </si>
  <si>
    <t xml:space="preserve">Press Ganey Forsta</t>
  </si>
  <si>
    <t xml:space="preserve">Healthcare Analytics / SaaS</t>
  </si>
  <si>
    <t xml:space="preserve">Healthcare experience management consolidation</t>
  </si>
  <si>
    <t xml:space="preserve">Hargreaves Lansdown (CVC/Nordic Capital/Platinum Ivy)</t>
  </si>
  <si>
    <t xml:space="preserve">Hargreaves Lansdown shareholders</t>
  </si>
  <si>
    <t xml:space="preserve">Wealth / Platform</t>
  </si>
  <si>
    <t xml:space="preserve">EU / Multi-PE</t>
  </si>
  <si>
    <t xml:space="preserve">£5.4bn UK retail wealth platform taken private</t>
  </si>
  <si>
    <t xml:space="preserve">IBM</t>
  </si>
  <si>
    <t xml:space="preserve">HashiCorp</t>
  </si>
  <si>
    <t xml:space="preserve">Cloud / DevOps</t>
  </si>
  <si>
    <t xml:space="preserve">Multi-cloud automation</t>
  </si>
  <si>
    <t xml:space="preserve">Renesas Electronics</t>
  </si>
  <si>
    <t xml:space="preserve">Altium</t>
  </si>
  <si>
    <t xml:space="preserve">Semiconductors / EDA</t>
  </si>
  <si>
    <t xml:space="preserve">PCB design software</t>
  </si>
  <si>
    <t xml:space="preserve">Thoma Bravo</t>
  </si>
  <si>
    <t xml:space="preserve">Darktrace</t>
  </si>
  <si>
    <t xml:space="preserve">Cybersecurity / AI</t>
  </si>
  <si>
    <t xml:space="preserve">UK AI-cybersecurity take-private</t>
  </si>
  <si>
    <t xml:space="preserve">Vertex Pharmaceuticals</t>
  </si>
  <si>
    <t xml:space="preserve">Alpine Immune Sciences</t>
  </si>
  <si>
    <t xml:space="preserve">Biotech / Autoimmune</t>
  </si>
  <si>
    <t xml:space="preserve">Povetacicept autoimmune kidney disease</t>
  </si>
  <si>
    <t xml:space="preserve">Mirati Therapeutics</t>
  </si>
  <si>
    <t xml:space="preserve">Pharma / Oncology</t>
  </si>
  <si>
    <t xml:space="preserve">KRAS inhibitor platform</t>
  </si>
  <si>
    <t xml:space="preserve">Aviva</t>
  </si>
  <si>
    <t xml:space="preserve">Direct Line Insurance Group</t>
  </si>
  <si>
    <t xml:space="preserve">P&amp;C / Motor Insurance</t>
  </si>
  <si>
    <t xml:space="preserve">Strategic Domestic</t>
  </si>
  <si>
    <t xml:space="preserve">£3.6bn UK motor and home insurance consolidation</t>
  </si>
  <si>
    <t xml:space="preserve">T-Mobile US</t>
  </si>
  <si>
    <t xml:space="preserve">UScellular (wireless ops)</t>
  </si>
  <si>
    <t xml:space="preserve">Wireless / Spectrum</t>
  </si>
  <si>
    <t xml:space="preserve">USA / Germany</t>
  </si>
  <si>
    <t xml:space="preserve">Carve-Out Acquisition</t>
  </si>
  <si>
    <t xml:space="preserve">Wireless customers and spectrum</t>
  </si>
  <si>
    <t xml:space="preserve">Gilead Sciences</t>
  </si>
  <si>
    <t xml:space="preserve">CymaBay Therapeutics</t>
  </si>
  <si>
    <t xml:space="preserve">Pharma / Liver Disease</t>
  </si>
  <si>
    <t xml:space="preserve">Seladelpar PBC liver disease asset</t>
  </si>
  <si>
    <t xml:space="preserve">Carlsberg</t>
  </si>
  <si>
    <t xml:space="preserve">Britvic</t>
  </si>
  <si>
    <t xml:space="preserve">Beverages / Soft Drinks</t>
  </si>
  <si>
    <t xml:space="preserve">Denmark</t>
  </si>
  <si>
    <t xml:space="preserve">£3.3bn UK soft drinks platform</t>
  </si>
  <si>
    <t xml:space="preserve">RayzeBio</t>
  </si>
  <si>
    <t xml:space="preserve">Pharma / Radiopharmaceuticals</t>
  </si>
  <si>
    <t xml:space="preserve">Targeted radiopharmaceutical pipeline</t>
  </si>
  <si>
    <t xml:space="preserve">KKR</t>
  </si>
  <si>
    <t xml:space="preserve">Encavis</t>
  </si>
  <si>
    <t xml:space="preserve">Renewables / Solar &amp; Wind</t>
  </si>
  <si>
    <t xml:space="preserve">Germany</t>
  </si>
  <si>
    <t xml:space="preserve">German renewable IPP take-private</t>
  </si>
  <si>
    <t xml:space="preserve">Novartis</t>
  </si>
  <si>
    <t xml:space="preserve">Chinook Therapeutics</t>
  </si>
  <si>
    <t xml:space="preserve">Pharma / Renal</t>
  </si>
  <si>
    <t xml:space="preserve">Switzerland</t>
  </si>
  <si>
    <t xml:space="preserve">Canada / USA</t>
  </si>
  <si>
    <t xml:space="preserve">IgA nephropathy pipeline</t>
  </si>
  <si>
    <t xml:space="preserve">Motor Fuel Limited (Clayton Dubilier &amp; Rice)</t>
  </si>
  <si>
    <t xml:space="preserve">Morrisons EV / Petrol Forecourts</t>
  </si>
  <si>
    <t xml:space="preserve">Energy / Retail</t>
  </si>
  <si>
    <t xml:space="preserve">EV Charging / Petrol</t>
  </si>
  <si>
    <t xml:space="preserve">Carve-Out</t>
  </si>
  <si>
    <t xml:space="preserve">EV charging network and forecourts carve-out</t>
  </si>
  <si>
    <t xml:space="preserve">Asahi Group</t>
  </si>
  <si>
    <t xml:space="preserve">Diageo Kenya (East African Breweries 65%)</t>
  </si>
  <si>
    <t xml:space="preserve">Beverages / Brewing</t>
  </si>
  <si>
    <t xml:space="preserve">Kenya</t>
  </si>
  <si>
    <t xml:space="preserve">Largest African M&amp;A deal of 2025</t>
  </si>
  <si>
    <t xml:space="preserve">Humain (PIF) / Blackstone</t>
  </si>
  <si>
    <t xml:space="preserve">Saudi data centre platform</t>
  </si>
  <si>
    <t xml:space="preserve">Greenfield/Platform Deal</t>
  </si>
  <si>
    <t xml:space="preserve">PIF-backed Humain; data centre buildout</t>
  </si>
  <si>
    <t xml:space="preserve">Roche</t>
  </si>
  <si>
    <t xml:space="preserve">Carmot Therapeutics</t>
  </si>
  <si>
    <t xml:space="preserve">Pharma / Obesity</t>
  </si>
  <si>
    <t xml:space="preserve">GLP-1/GIP obesity assets</t>
  </si>
  <si>
    <t xml:space="preserve">Canal+ (Vivendi)</t>
  </si>
  <si>
    <t xml:space="preserve">MultiChoice Group</t>
  </si>
  <si>
    <t xml:space="preserve">Broadcast / Streaming</t>
  </si>
  <si>
    <t xml:space="preserve">France</t>
  </si>
  <si>
    <t xml:space="preserve">Largest African media M&amp;A; pan-African platform</t>
  </si>
  <si>
    <t xml:space="preserve">AngloGold Ashanti</t>
  </si>
  <si>
    <t xml:space="preserve">Centamin</t>
  </si>
  <si>
    <t xml:space="preserve">Gold</t>
  </si>
  <si>
    <t xml:space="preserve">South Africa / UK</t>
  </si>
  <si>
    <t xml:space="preserve">UK / Egypt</t>
  </si>
  <si>
    <t xml:space="preserve">Stock and cash; Egyptian gold assets</t>
  </si>
  <si>
    <t xml:space="preserve">Advent International</t>
  </si>
  <si>
    <t xml:space="preserve">Sapiens International</t>
  </si>
  <si>
    <t xml:space="preserve">Insurance Software / SaaS</t>
  </si>
  <si>
    <t xml:space="preserve">Insurance technology platform</t>
  </si>
  <si>
    <t xml:space="preserve">Renaissance Africa Energy</t>
  </si>
  <si>
    <t xml:space="preserve">Shell Petroleum Development Nigeria (SPDC)</t>
  </si>
  <si>
    <t xml:space="preserve">Nigeria</t>
  </si>
  <si>
    <t xml:space="preserve">Asset Acquisition</t>
  </si>
  <si>
    <t xml:space="preserve">Shell onshore Nigeria exit</t>
  </si>
  <si>
    <t xml:space="preserve">Vodacom</t>
  </si>
  <si>
    <t xml:space="preserve">Safaricom (additional 20%)</t>
  </si>
  <si>
    <t xml:space="preserve">Mobile / Mobile Money</t>
  </si>
  <si>
    <t xml:space="preserve">Stake Increase</t>
  </si>
  <si>
    <t xml:space="preserve">Vodacom to 55% control; Kenya and Ethiopia focus</t>
  </si>
  <si>
    <t xml:space="preserve">Sanofi</t>
  </si>
  <si>
    <t xml:space="preserve">Inhibrx (assets)</t>
  </si>
  <si>
    <t xml:space="preserve">Pharma / Rare Disease</t>
  </si>
  <si>
    <t xml:space="preserve">Alpha-1 antitrypsin deficiency asset</t>
  </si>
  <si>
    <t xml:space="preserve">Software AG (StreamSets + webMethods)</t>
  </si>
  <si>
    <t xml:space="preserve">Integration Software</t>
  </si>
  <si>
    <t xml:space="preserve">Super iPaaS carve-out</t>
  </si>
  <si>
    <t xml:space="preserve">AstraZeneca</t>
  </si>
  <si>
    <t xml:space="preserve">Fusion Pharmaceuticals</t>
  </si>
  <si>
    <t xml:space="preserve">Pharma / Radioligand</t>
  </si>
  <si>
    <t xml:space="preserve">UK / Sweden</t>
  </si>
  <si>
    <t xml:space="preserve">Radioligand oncology platform</t>
  </si>
  <si>
    <t xml:space="preserve">MultiChoice Group (initial proposal)</t>
  </si>
  <si>
    <t xml:space="preserve">Broadcast</t>
  </si>
  <si>
    <t xml:space="preserve">Superseded</t>
  </si>
  <si>
    <t xml:space="preserve">Initial $1.9bn proposal preceded final $2.6bn closing value</t>
  </si>
  <si>
    <t xml:space="preserve">Harmony Gold</t>
  </si>
  <si>
    <t xml:space="preserve">MAC Copper</t>
  </si>
  <si>
    <t xml:space="preserve">Copper</t>
  </si>
  <si>
    <t xml:space="preserve">Diversification beyond South Africa gold</t>
  </si>
  <si>
    <t xml:space="preserve">Keysight Technologies</t>
  </si>
  <si>
    <t xml:space="preserve">Spirent Communications</t>
  </si>
  <si>
    <t xml:space="preserve">Test &amp; Measurement</t>
  </si>
  <si>
    <t xml:space="preserve">£1.16bn; UK take-private; cleared after earlier Viavi bid</t>
  </si>
  <si>
    <t xml:space="preserve">Gold Fields</t>
  </si>
  <si>
    <t xml:space="preserve">Osisko Mining</t>
  </si>
  <si>
    <t xml:space="preserve">Canadian Windfall project consolidation</t>
  </si>
  <si>
    <t xml:space="preserve">Carlyle Group</t>
  </si>
  <si>
    <t xml:space="preserve">Energean Egyptian &amp; Mediterranean Assets</t>
  </si>
  <si>
    <t xml:space="preserve">Egypt / Italy / Croatia</t>
  </si>
  <si>
    <t xml:space="preserve">Carlyle's integrated regional gas E&amp;P play</t>
  </si>
  <si>
    <t xml:space="preserve">Sega Sammy Holdings</t>
  </si>
  <si>
    <t xml:space="preserve">Rovio Entertainment</t>
  </si>
  <si>
    <t xml:space="preserve">Mobile Gaming</t>
  </si>
  <si>
    <t xml:space="preserve">Finland</t>
  </si>
  <si>
    <t xml:space="preserve">Angry Birds; mobile games consolidation</t>
  </si>
  <si>
    <t xml:space="preserve">DraftKings</t>
  </si>
  <si>
    <t xml:space="preserve">Jackpocket</t>
  </si>
  <si>
    <t xml:space="preserve">Online Gaming / Lottery</t>
  </si>
  <si>
    <t xml:space="preserve">Digital lottery courier app</t>
  </si>
  <si>
    <t xml:space="preserve">Total tracked value (USD bn):</t>
  </si>
  <si>
    <t xml:space="preserve">Count of deals tracked:</t>
  </si>
  <si>
    <t xml:space="preserve">Average deal value (USD bn):</t>
  </si>
  <si>
    <t xml:space="preserve">Median deal value (USD bn):</t>
  </si>
  <si>
    <t xml:space="preserve">DATA CENTRE &amp; AI INFRASTRUCTURE M&amp;A — KEY OBSERVATIONS</t>
  </si>
  <si>
    <t xml:space="preserve">• Aligned Data Centers ($40bn, 2025) is the largest data centre M&amp;A in history, more than 2x the previous record (Blackstone/AirTrunk $16bn, 2024).</t>
  </si>
  <si>
    <t xml:space="preserve">• Both record deals were sold by Macquarie Asset Management to consortia involving sovereign wealth funds (UAE MGX, Canadian CPP).</t>
  </si>
  <si>
    <t xml:space="preserve">• The AIP partnership (BlackRock + GIP + MGX + Microsoft + NVIDIA) was anchored by Kuwait Investment Authority and Singapore's Temasek.</t>
  </si>
  <si>
    <t xml:space="preserve">• SpaceX/xAI ($250bn) reflects a separate megadeal pattern: AI model platform consolidation rather than infrastructure.</t>
  </si>
  <si>
    <t xml:space="preserve">• Synopsys/Ansys ($35bn) and Palo Alto/CyberArk ($25bn) are tech infrastructure plays adjacent to AI — chip design and identity security.</t>
  </si>
  <si>
    <t xml:space="preserve">• HPE/Juniper ($14bn) closed after DoJ litigation; networking is a key AI-infrastructure constraint.</t>
  </si>
  <si>
    <t xml:space="preserve">• Humain (Saudi PIF) launched May 2025; $3bn data centre platform deal with Blackstone signed November 2025; targets 6GW by 2034.</t>
  </si>
  <si>
    <t xml:space="preserve">• Aramco/Jafurah ($11bn lease and leaseback) led by GIP signals MENA gas-to-power infrastructure financialisation.</t>
  </si>
  <si>
    <t xml:space="preserve">• Power density for NVIDIA GB200 racks exceeds 120 kW — liquid cooling and renewable power supply are now investment-thesis defining.</t>
  </si>
  <si>
    <t xml:space="preserve">• Hyperscale data centre market projected ~$167bn (2025) growing to $602bn by 2030 (23.6% CAGR) per industry sources.</t>
  </si>
  <si>
    <t xml:space="preserve">UK M&amp;A — KEY OBSERVATIONS</t>
  </si>
  <si>
    <t xml:space="preserve">• Anglo American restructuring is the dominant UK M&amp;A theme of 2024-25: rejection of BHP $38.9bn approach, then proposed demergers of Amplats ($7.4bn) and Kumba ($5.4bn).</t>
  </si>
  <si>
    <t xml:space="preserve">• Anglo/Teck Resources merger 2025 (~$50bn combined) culminates the post-BHP simplification.</t>
  </si>
  <si>
    <t xml:space="preserve">• UK take-privates dominated: Hargreaves Lansdown (£5.4bn, CVC consortium), Darktrace (Thoma Bravo, $5.3bn), Spirent (Keysight, £1.16bn).</t>
  </si>
  <si>
    <t xml:space="preserve">• International Paper/DS Smith ($7.2bn / £5.8bn): US-UK cross-border with EC remedies; closed Jan 2025.</t>
  </si>
  <si>
    <t xml:space="preserve">• Carlsberg/Britvic (£3.3bn) and Direct Line/Aviva (£3.6bn): UK domestic consumer and insurance consolidation.</t>
  </si>
  <si>
    <t xml:space="preserve">• P2P megadeal market: 11 UK deals over £1bn in 2025 (vs 17 in 2024); average P2P deal £716m.</t>
  </si>
  <si>
    <t xml:space="preserve">• H1 2025 saw ~3,400 UK private deals; volumes -12% but values +12% YoY; average deal size +28%.</t>
  </si>
  <si>
    <t xml:space="preserve">• TMT was the busiest sector (651 deals H1 2025); manufacturing second (448 deals).</t>
  </si>
  <si>
    <t xml:space="preserve">AFRICAN M&amp;A — KEY OBSERVATIONS</t>
  </si>
  <si>
    <t xml:space="preserve">• Asahi/Diageo Kenya ($3.0bn, 2025) was the largest African M&amp;A by value; gives Asahi 65% of East African Breweries.</t>
  </si>
  <si>
    <t xml:space="preserve">• Canal+/MultiChoice ($2.6bn, 2024 final): largest African media M&amp;A ever; pan-African pay-TV platform consolidation.</t>
  </si>
  <si>
    <t xml:space="preserve">• Vodacom raising Safaricom stake to 55% ($2.4bn, 2025): deepens Kenya/Ethiopia mobile money play.</t>
  </si>
  <si>
    <t xml:space="preserve">• Renaissance Africa Energy/Shell Nigeria SPDC ($2.4bn, 2024-25): Shell onshore Nigeria exit; Indigenous Nigerian acquirer.</t>
  </si>
  <si>
    <t xml:space="preserve">• AngloGold Ashanti/Centamin ($2.5bn): Egyptian Sukari gold mine consolidation by SA major.</t>
  </si>
  <si>
    <t xml:space="preserve">• South Africa remains the African M&amp;A anchor: ~35% of total African deal value 2025; UK third-largest foreign acquirer at $2.7bn / 35 transactions.</t>
  </si>
  <si>
    <t xml:space="preserve">• Africa ex-South Africa: 356 deals totalling $17.3bn in 2025 (DealMakers Africa); total continent ~$26-27bn.</t>
  </si>
  <si>
    <t xml:space="preserve">• Notable blocked deal: Vodacom/Maziv (R13bn fibre stake) blocked by SA Competition Tribunal 2025 on public-interest grounds.</t>
  </si>
  <si>
    <t xml:space="preserve">• Anglo American's Amplats ($7.4bn) and Kumba ($5.4bn) demergers technically UK-listed but represent largest SA-rooted transactions.</t>
  </si>
  <si>
    <t xml:space="preserve">• Carlyle/Energean Egyptian and Mediterranean assets ($820m) signals integrated regional gas E&amp;P platform building.</t>
  </si>
  <si>
    <t xml:space="preserve">• Sector mix: mining (gold, copper, PGMs), energy (oil &amp; gas, gas processing), media, telecoms, financial services dominate.</t>
  </si>
  <si>
    <t xml:space="preserve">MIDDLE EAST M&amp;A — KEY OBSERVATIONS</t>
  </si>
  <si>
    <t xml:space="preserve">• GCC M&amp;A in 2025: $72.7bn over 554 transactions — up 170% in value YoY, defying global trends.</t>
  </si>
  <si>
    <t xml:space="preserve">• UAE $60.4bn / Saudi Arabia $8bn were the two biggest 2025 markets.</t>
  </si>
  <si>
    <t xml:space="preserve">• Mubadala was the largest SWF investor globally in 2024 at $29.2bn across 52 deals — surpassing Saudi PIF.</t>
  </si>
  <si>
    <t xml:space="preserve">• Five GCC SWFs (Mubadala, ADIA, ADQ, PIF, QIA) collectively deployed a record $82bn in 2024.</t>
  </si>
  <si>
    <t xml:space="preserve">• PIF-led EA take-private ($55bn, 2025) is the largest SWF-led M&amp;A in history outside conventional state-acquired assets.</t>
  </si>
  <si>
    <t xml:space="preserve">• MGX (UAE AI investment vehicle, launched 2024) co-led the Aligned Data Centers $40bn acquisition — largest digital infra M&amp;A ever.</t>
  </si>
  <si>
    <t xml:space="preserve">• Truist Insurance ($12.4bn) was largest MENA inbound deal of 2024; CD&amp;R/Stone Point/Mubadala consortium.</t>
  </si>
  <si>
    <t xml:space="preserve">• Saudi Aramco/Rabigh Refining ($8.9bn): largest Saudi domestic deal of 2024; Sumitomo Chemical stake purchase.</t>
  </si>
  <si>
    <t xml:space="preserve">• GIP-led Aramco Jafurah lease ($11bn, 2025): infrastructure financialisation of gas processing assets.</t>
  </si>
  <si>
    <t xml:space="preserve">• Borouge/NOVA Chemicals ($13.4bn): cross-border petrochemical consolidation; Abu Dhabi-Austrian JV acquiring Canadian asset.</t>
  </si>
  <si>
    <t xml:space="preserve">• Israel as target: CyberArk ($25bn to Palo Alto), Sapiens ($2.5bn to Advent) reflect strong cybersecurity/insurtech exit market.</t>
  </si>
  <si>
    <t xml:space="preserve">• Egypt: ADQ-led $35bn Ras El Hekma development (Feb 2024) — investment commitment rather than classical M&amp;A.</t>
  </si>
  <si>
    <t xml:space="preserve">Deal Count</t>
  </si>
  <si>
    <t xml:space="preserve">Total Value (USD bn)</t>
  </si>
  <si>
    <t xml:space="preserve">Avg Deal Value</t>
  </si>
  <si>
    <t xml:space="preserve">Largest Deal</t>
  </si>
  <si>
    <t xml:space="preserve">Global Context</t>
  </si>
  <si>
    <t xml:space="preserve">Global M&amp;A ~USD 3.0tn; 24 deals above $10bn worldwide; recovery beginning</t>
  </si>
  <si>
    <t xml:space="preserve">Global M&amp;A ~USD 3.4tn; tech &amp; energy lead; MENA deals +25% YoY</t>
  </si>
  <si>
    <t xml:space="preserve">Global M&amp;A ~USD 5tn; 2nd-highest year ever; APAC at $1tn (record); GCC +170%</t>
  </si>
  <si>
    <t xml:space="preserve">YTD megadeal momentum; tech +27%, life sciences +252% vs prior period</t>
  </si>
  <si>
    <t xml:space="preserve">TOTAL</t>
  </si>
  <si>
    <t xml:space="preserve">GLOBAL M&amp;A ADVISORS — LEAGUE TABLES &amp; ACTIVE PRINCIPALS</t>
  </si>
  <si>
    <t xml:space="preserve">Global M&amp;A Financial Advisors — 2025 League Table (top by value)</t>
  </si>
  <si>
    <t xml:space="preserve">Firm</t>
  </si>
  <si>
    <t xml:space="preserve">Type</t>
  </si>
  <si>
    <t xml:space="preserve">Specialism / Note</t>
  </si>
  <si>
    <t xml:space="preserve">Notable In-Window Deals</t>
  </si>
  <si>
    <t xml:space="preserve">Goldman Sachs</t>
  </si>
  <si>
    <t xml:space="preserve">Bulge bracket investment bank</t>
  </si>
  <si>
    <t xml:space="preserve">Consistently #1 globally by value; lead on most US megadeals</t>
  </si>
  <si>
    <t xml:space="preserve">Synopsys/Ansys, Mars/Kellanova, Capital One/Discover, Cisco/Splunk, ExxonMobil/Pioneer</t>
  </si>
  <si>
    <t xml:space="preserve">Morgan Stanley</t>
  </si>
  <si>
    <t xml:space="preserve">#1 or #2 globally; strong in tech and energy</t>
  </si>
  <si>
    <t xml:space="preserve">Microsoft/Activision (prior), Toyota Industries, BlackRock/GIP, Aligned Data Centers (Macquarie side)</t>
  </si>
  <si>
    <t xml:space="preserve">J.P. Morgan</t>
  </si>
  <si>
    <t xml:space="preserve">Major league position; strong in financing-linked deals</t>
  </si>
  <si>
    <t xml:space="preserve">Mars/Kellanova (with Citi), ConocoPhillips/Marathon, Synopsys/Ansys</t>
  </si>
  <si>
    <t xml:space="preserve">Centerview Partners</t>
  </si>
  <si>
    <t xml:space="preserve">Independent / Elite boutique</t>
  </si>
  <si>
    <t xml:space="preserve">Outsized presence on US public-company megadeals</t>
  </si>
  <si>
    <t xml:space="preserve">Kellanova (sell-side), EA (multiple sides), Splunk (sell-side), Frontier (sell-side)</t>
  </si>
  <si>
    <t xml:space="preserve">Lazard</t>
  </si>
  <si>
    <t xml:space="preserve">Independent / Boutique</t>
  </si>
  <si>
    <t xml:space="preserve">Strength in cross-border, restructuring, and Europe</t>
  </si>
  <si>
    <t xml:space="preserve">DS Smith (sell-side), Britvic (sell-side), MultiChoice</t>
  </si>
  <si>
    <t xml:space="preserve">Evercore</t>
  </si>
  <si>
    <t xml:space="preserve">Top-3 by US deal count in some quarters</t>
  </si>
  <si>
    <t xml:space="preserve">Anglo American defence, Capital One/Discover, Pfizer/Seagen</t>
  </si>
  <si>
    <t xml:space="preserve">Bank of America (BofA)</t>
  </si>
  <si>
    <t xml:space="preserve">Strong in healthcare and consumer M&amp;A</t>
  </si>
  <si>
    <t xml:space="preserve">Pfizer/Seagen, Norfolk Southern, Cox Communications</t>
  </si>
  <si>
    <t xml:space="preserve">Citi</t>
  </si>
  <si>
    <t xml:space="preserve">Strong in cross-border and emerging markets</t>
  </si>
  <si>
    <t xml:space="preserve">Mars/Kellanova, Aramco mandates, Hess (sell-side)</t>
  </si>
  <si>
    <t xml:space="preserve">Barclays</t>
  </si>
  <si>
    <t xml:space="preserve">Investment bank</t>
  </si>
  <si>
    <t xml:space="preserve">Strong in UK and energy</t>
  </si>
  <si>
    <t xml:space="preserve">NuStar (sell-side), Hargreaves Lansdown advisory</t>
  </si>
  <si>
    <t xml:space="preserve">Rothschild &amp; Co</t>
  </si>
  <si>
    <t xml:space="preserve">European powerhouse; family-business M&amp;A</t>
  </si>
  <si>
    <t xml:space="preserve">Anglo American restructuring, MultiChoice, European mid-market</t>
  </si>
  <si>
    <t xml:space="preserve">Jefferies</t>
  </si>
  <si>
    <t xml:space="preserve">Mid-market and energy strong</t>
  </si>
  <si>
    <t xml:space="preserve">Energy E&amp;P sell-sides, mid-cap PE deals</t>
  </si>
  <si>
    <t xml:space="preserve">UBS</t>
  </si>
  <si>
    <t xml:space="preserve">Cross-border and European deals</t>
  </si>
  <si>
    <t xml:space="preserve">European take-privates, Asian advisory</t>
  </si>
  <si>
    <t xml:space="preserve">PJT Partners</t>
  </si>
  <si>
    <t xml:space="preserve">Restructuring and shareholder advisory</t>
  </si>
  <si>
    <t xml:space="preserve">Activist defence mandates</t>
  </si>
  <si>
    <t xml:space="preserve">Houlihan Lokey</t>
  </si>
  <si>
    <t xml:space="preserve">Independent / Mid-market</t>
  </si>
  <si>
    <t xml:space="preserve">#1 in mid-market and restructuring</t>
  </si>
  <si>
    <t xml:space="preserve">Hundreds of mid-market deals annually</t>
  </si>
  <si>
    <t xml:space="preserve">Guggenheim Partners</t>
  </si>
  <si>
    <t xml:space="preserve">Strong in media and healthcare</t>
  </si>
  <si>
    <t xml:space="preserve">Multiple media deals</t>
  </si>
  <si>
    <t xml:space="preserve">Top Global M&amp;A Law Firms — 2025 (by deal value and count)</t>
  </si>
  <si>
    <t xml:space="preserve">Home Jurisdiction</t>
  </si>
  <si>
    <t xml:space="preserve">Specialism</t>
  </si>
  <si>
    <t xml:space="preserve">Notable In-Window Mandates</t>
  </si>
  <si>
    <t xml:space="preserve">Wachtell, Lipton, Rosen &amp; Katz</t>
  </si>
  <si>
    <t xml:space="preserve">USA (NY)</t>
  </si>
  <si>
    <t xml:space="preserve">Public M&amp;A, takeover defence</t>
  </si>
  <si>
    <t xml:space="preserve">Mars/Kellanova, Cisco/Splunk, NuStar</t>
  </si>
  <si>
    <t xml:space="preserve">Sullivan &amp; Cromwell</t>
  </si>
  <si>
    <t xml:space="preserve">Cross-border, financial services</t>
  </si>
  <si>
    <t xml:space="preserve">Multiple US-Europe deals; Aramco mandates</t>
  </si>
  <si>
    <t xml:space="preserve">Skadden, Arps, Slate, Meagher &amp; Flom</t>
  </si>
  <si>
    <t xml:space="preserve">Public M&amp;A, antitrust, capital markets</t>
  </si>
  <si>
    <t xml:space="preserve">Mars (lender side), multiple PE buyouts</t>
  </si>
  <si>
    <t xml:space="preserve">Davis Polk &amp; Wardwell</t>
  </si>
  <si>
    <t xml:space="preserve">Tech, healthcare, financing</t>
  </si>
  <si>
    <t xml:space="preserve">Synopsys/Ansys, IBM/HashiCorp</t>
  </si>
  <si>
    <t xml:space="preserve">Cravath, Swaine &amp; Moore</t>
  </si>
  <si>
    <t xml:space="preserve">Bet-the-company M&amp;A</t>
  </si>
  <si>
    <t xml:space="preserve">Multiple megadeals; trusted by GS</t>
  </si>
  <si>
    <t xml:space="preserve">Kirkland &amp; Ellis</t>
  </si>
  <si>
    <t xml:space="preserve">USA (Chicago)</t>
  </si>
  <si>
    <t xml:space="preserve">PE-led M&amp;A (largest by deal count)</t>
  </si>
  <si>
    <t xml:space="preserve">Roark/Subway, Sycamore/Walgreens, KKR mandates</t>
  </si>
  <si>
    <t xml:space="preserve">Latham &amp; Watkins</t>
  </si>
  <si>
    <t xml:space="preserve">USA (LA, Global)</t>
  </si>
  <si>
    <t xml:space="preserve">Cross-practice including PE and AI</t>
  </si>
  <si>
    <t xml:space="preserve">Multiple PE and tech deals globally</t>
  </si>
  <si>
    <t xml:space="preserve">Simpson Thacher &amp; Bartlett</t>
  </si>
  <si>
    <t xml:space="preserve">PE and financing</t>
  </si>
  <si>
    <t xml:space="preserve">Blackstone, KKR mandates including AirTrunk</t>
  </si>
  <si>
    <t xml:space="preserve">Paul, Weiss, Rifkind, Wharton &amp; Garrison</t>
  </si>
  <si>
    <t xml:space="preserve">Litigation-heavy M&amp;A and PE</t>
  </si>
  <si>
    <t xml:space="preserve">Multiple PE and contested deals</t>
  </si>
  <si>
    <t xml:space="preserve">Linklaters</t>
  </si>
  <si>
    <t xml:space="preserve">UK (London)</t>
  </si>
  <si>
    <t xml:space="preserve">European cross-border, public M&amp;A</t>
  </si>
  <si>
    <t xml:space="preserve">International Paper/DS Smith, multiple UK P2Ps</t>
  </si>
  <si>
    <t xml:space="preserve">Freshfields Bruckhaus Deringer</t>
  </si>
  <si>
    <t xml:space="preserve">European M&amp;A, regulated industries</t>
  </si>
  <si>
    <t xml:space="preserve">Anglo American, multiple FTSE deals</t>
  </si>
  <si>
    <t xml:space="preserve">Allen Overy Shearman Sterling (A&amp;O Shearman)</t>
  </si>
  <si>
    <t xml:space="preserve">UK / USA</t>
  </si>
  <si>
    <t xml:space="preserve">Global merger; banking M&amp;A; energy</t>
  </si>
  <si>
    <t xml:space="preserve">Multiple cross-border energy deals</t>
  </si>
  <si>
    <t xml:space="preserve">Clifford Chance</t>
  </si>
  <si>
    <t xml:space="preserve">Global infrastructure and energy</t>
  </si>
  <si>
    <t xml:space="preserve">Aligned Data Centers, GIP mandates</t>
  </si>
  <si>
    <t xml:space="preserve">Slaughter and May</t>
  </si>
  <si>
    <t xml:space="preserve">UK Takeover Panel work; bet-the-company UK</t>
  </si>
  <si>
    <t xml:space="preserve">Multiple UK FTSE 100 / 250 deals</t>
  </si>
  <si>
    <t xml:space="preserve">Herbert Smith Freehills Kramer</t>
  </si>
  <si>
    <t xml:space="preserve">UK / Australia / Global</t>
  </si>
  <si>
    <t xml:space="preserve">Energy, mining, Australia</t>
  </si>
  <si>
    <t xml:space="preserve">Multiple Australian and African deals</t>
  </si>
  <si>
    <t xml:space="preserve">Most Active PE &amp; Sovereign Wealth Acquirers (in window)</t>
  </si>
  <si>
    <t xml:space="preserve">AUM / Capital (approx)</t>
  </si>
  <si>
    <t xml:space="preserve">Blackstone</t>
  </si>
  <si>
    <t xml:space="preserve">Private equity / Alternatives</t>
  </si>
  <si>
    <t xml:space="preserve">~$1.1tn AUM</t>
  </si>
  <si>
    <t xml:space="preserve">AirTrunk ($16bn), Smartsheet (with Vista), HPS (BlackRock buyer), Humain JV</t>
  </si>
  <si>
    <t xml:space="preserve">Asset management / Alternatives</t>
  </si>
  <si>
    <t xml:space="preserve">~$11tn AUM</t>
  </si>
  <si>
    <t xml:space="preserve">Acquired GIP ($12.5bn) and HPS ($12bn); part of AIP for Aligned Data Centers</t>
  </si>
  <si>
    <t xml:space="preserve">Mubadala (UAE)</t>
  </si>
  <si>
    <t xml:space="preserve">Sovereign wealth fund</t>
  </si>
  <si>
    <t xml:space="preserve">$29.2bn deployed 2024</t>
  </si>
  <si>
    <t xml:space="preserve">Truist Insurance, Aligned Data Centers (via MGX), Zhuhai Wanda</t>
  </si>
  <si>
    <t xml:space="preserve">PIF (Saudi Arabia)</t>
  </si>
  <si>
    <t xml:space="preserve">~$925bn AUM</t>
  </si>
  <si>
    <t xml:space="preserve">EA take-private ($55bn), Humain data centre platform, EA Sports/F1/golf</t>
  </si>
  <si>
    <t xml:space="preserve">MGX (UAE / Abu Dhabi)</t>
  </si>
  <si>
    <t xml:space="preserve">AI investment SWF</t>
  </si>
  <si>
    <t xml:space="preserve">Launched 2024</t>
  </si>
  <si>
    <t xml:space="preserve">Aligned Data Centers (co-lead), AI infrastructure</t>
  </si>
  <si>
    <t xml:space="preserve">~$650bn AUM</t>
  </si>
  <si>
    <t xml:space="preserve">Encavis (Germany), multiple infrastructure</t>
  </si>
  <si>
    <t xml:space="preserve">Tech-focused PE</t>
  </si>
  <si>
    <t xml:space="preserve">~$160bn AUM</t>
  </si>
  <si>
    <t xml:space="preserve">Darktrace, multiple SaaS take-privates</t>
  </si>
  <si>
    <t xml:space="preserve">CVC Capital Partners</t>
  </si>
  <si>
    <t xml:space="preserve">Private equity</t>
  </si>
  <si>
    <t xml:space="preserve">~$200bn AUM</t>
  </si>
  <si>
    <t xml:space="preserve">Hargreaves Lansdown (consortium lead)</t>
  </si>
  <si>
    <t xml:space="preserve">~$83bn AUM</t>
  </si>
  <si>
    <t xml:space="preserve">Squarespace take-private</t>
  </si>
  <si>
    <t xml:space="preserve">Retail-focused PE</t>
  </si>
  <si>
    <t xml:space="preserve">~$10bn AUM</t>
  </si>
  <si>
    <t xml:space="preserve">Vista Equity Partners</t>
  </si>
  <si>
    <t xml:space="preserve">~$100bn AUM</t>
  </si>
  <si>
    <t xml:space="preserve">Smartsheet (joint with Blackstone)</t>
  </si>
  <si>
    <t xml:space="preserve">Apollo Global Management</t>
  </si>
  <si>
    <t xml:space="preserve">Private equity / Credit</t>
  </si>
  <si>
    <t xml:space="preserve">~$700bn AUM</t>
  </si>
  <si>
    <t xml:space="preserve">Multiple credit-led deals; financing partner</t>
  </si>
  <si>
    <t xml:space="preserve">~$435bn AUM</t>
  </si>
  <si>
    <t xml:space="preserve">Energean Egyptian and Mediterranean assets</t>
  </si>
  <si>
    <t xml:space="preserve">~$95bn AUM</t>
  </si>
  <si>
    <t xml:space="preserve">Sapiens take-private</t>
  </si>
  <si>
    <t xml:space="preserve">Clayton, Dubilier &amp; Rice (CD&amp;R)</t>
  </si>
  <si>
    <t xml:space="preserve">~$50bn AUM</t>
  </si>
  <si>
    <t xml:space="preserve">Truist Insurance (consortium), Motor Fuel Limited (Morrisons)</t>
  </si>
  <si>
    <t xml:space="preserve">AI Infrastructure Partnership (AIP)</t>
  </si>
  <si>
    <t xml:space="preserve">AI Infrastructure consortium</t>
  </si>
  <si>
    <t xml:space="preserve">Launched 2024 (BlackRock/GIP/MGX/MS/NVDA)</t>
  </si>
  <si>
    <t xml:space="preserve">Aligned Data Centers ($40bn) — first investment</t>
  </si>
  <si>
    <t xml:space="preserve">Global Infrastructure Partners (BlackRock)</t>
  </si>
  <si>
    <t xml:space="preserve">Infrastructure</t>
  </si>
  <si>
    <t xml:space="preserve">$170bn+ AUM</t>
  </si>
  <si>
    <t xml:space="preserve">Aramco Jafurah lease, Aligned (co-investor)</t>
  </si>
  <si>
    <t xml:space="preserve">Macquarie Asset Management</t>
  </si>
  <si>
    <t xml:space="preserve">Infrastructure / Asset Management</t>
  </si>
  <si>
    <t xml:space="preserve">$590bn AUM</t>
  </si>
  <si>
    <t xml:space="preserve">AirTrunk (seller), Aligned Data Centers (seller)</t>
  </si>
  <si>
    <t xml:space="preserve">Methodology and notes</t>
  </si>
  <si>
    <t xml:space="preserve">• Rankings reflect aggregate Bloomberg and LSEG (Refinitiv) league tables for FY2024 and FY2025 — individual quarterly positions vary.</t>
  </si>
  <si>
    <t xml:space="preserve">• Bulge-bracket banks (Goldman, Morgan Stanley, JPM) consistently capture 40-50% of global M&amp;A advisory revenue.</t>
  </si>
  <si>
    <t xml:space="preserve">• Elite boutiques (Centerview, Lazard, Evercore, Rothschild) typically rank top-10 by value but lower by deal count.</t>
  </si>
  <si>
    <t xml:space="preserve">• Law firm league tables reflect both deal count and dollar value; Wachtell and Skadden lead US bet-the-company work.</t>
  </si>
  <si>
    <t xml:space="preserve">• PE league reflects deployed capital; Blackstone, KKR, and Carlyle each closed in the $50-100bn deployed range in 2024-25.</t>
  </si>
  <si>
    <t xml:space="preserve">• Middle Eastern SWFs (Mubadala, PIF, ADQ, ADIA, QIA) collectively deployed $82bn in 2024 — highest level since 2009.</t>
  </si>
  <si>
    <t xml:space="preserve">• MassMergers' position: 0.1% success fee model competes structurally with mid-market advisory rates (1-3%); platform reach with no retainers.</t>
  </si>
  <si>
    <t xml:space="preserve">M&amp;A Database — Expanded Edition with Regional &amp; Sectoral Deep-Dives</t>
  </si>
  <si>
    <t xml:space="preserve">Coverage</t>
  </si>
  <si>
    <t xml:space="preserve">81 mergers and acquisitions tracked across the past 36 months (June 2023 — June 2026), ranked by announced enterprise value in USD billions. Total tracked value: ~$1,565bn.</t>
  </si>
  <si>
    <t xml:space="preserve">Sheet structure</t>
  </si>
  <si>
    <t xml:space="preserve">1. All Deals Ranked — master table sorted by value, with summary statistics.</t>
  </si>
  <si>
    <t xml:space="preserve">2. Top 10 Megadeals — executive view.</t>
  </si>
  <si>
    <t xml:space="preserve">3. Data Centre &amp; AI Infrastructure — deep-dive on hyperscale, semiconductors, networking, cybersecurity, with observations panel.</t>
  </si>
  <si>
    <t xml:space="preserve">4. UK Pack — all deals where target or acquirer is UK-domiciled, with UK-market observations.</t>
  </si>
  <si>
    <t xml:space="preserve">5. African Pack — all deals involving African parties, with continent-specific observations.</t>
  </si>
  <si>
    <t xml:space="preserve">6. Middle East Pack — all deals involving GCC parties, with regional SWF observations.</t>
  </si>
  <si>
    <t xml:space="preserve">7. By Year — annual counts, values, averages, largest deal in year, global context.</t>
  </si>
  <si>
    <t xml:space="preserve">8. By Sector — sector-level cuts with totals row.</t>
  </si>
  <si>
    <t xml:space="preserve">9. Top Advisors — investment bank league tables, top law firms, most active PE / SWF principals.</t>
  </si>
  <si>
    <t xml:space="preserve">10. This sheet — sources and methodology.</t>
  </si>
  <si>
    <t xml:space="preserve">Primary sources</t>
  </si>
  <si>
    <t xml:space="preserve">• Wikipedia — List of largest mergers and acquisitions</t>
  </si>
  <si>
    <t xml:space="preserve">• U.S. SEC EDGAR — 8-K, DEFM14A, S-4, 425 filings</t>
  </si>
  <si>
    <t xml:space="preserve">• AlphaSense, Intellizence, OneToOne CF — annual M&amp;A trackers</t>
  </si>
  <si>
    <t xml:space="preserve">• S&amp;P Global Market Intelligence — Quarterly M&amp;A reports</t>
  </si>
  <si>
    <t xml:space="preserve">• PwC — 'Global M&amp;A industry trends: 2026 outlook'; PwC TransAct Middle East 2025</t>
  </si>
  <si>
    <t xml:space="preserve">• ION Analytics / Mergermarket — 'Megadeal Wave 2025'</t>
  </si>
  <si>
    <t xml:space="preserve">• EY MENA — 'MENA region M&amp;A 2024' and outlook reports</t>
  </si>
  <si>
    <t xml:space="preserve">• Skadden — 'Sovereign Wealth Funds and Liberalized Rules 2025'</t>
  </si>
  <si>
    <t xml:space="preserve">• BCG — 'M&amp;A Markets Overview 2024: Insights from the Regions'</t>
  </si>
  <si>
    <t xml:space="preserve">• DealMakers South Africa &amp; DealMakers Africa — 'DMA 2025 Annual'</t>
  </si>
  <si>
    <t xml:space="preserve">• Macquarie Asset Management press release (Aligned Data Centers, Oct 2025)</t>
  </si>
  <si>
    <t xml:space="preserve">• Bloomberg / Refinitiv / LSEG — M&amp;A advisor league tables (FY2024, FY2025)</t>
  </si>
  <si>
    <t xml:space="preserve">• Global SWF — 'Mubadala tops global sovereign spending 2024'</t>
  </si>
  <si>
    <t xml:space="preserve">• A&amp;O Shearman — 'Middle Eastern Sovereign Wealth Funds Boost Regional M&amp;A'</t>
  </si>
  <si>
    <t xml:space="preserve">• Company press releases, investor relations, and SEC/LSE filings</t>
  </si>
  <si>
    <t xml:space="preserve">Methodology</t>
  </si>
  <si>
    <t xml:space="preserve">Deals ranked descending by announced USD enterprise value at announcement. Where value reported in local currency, FX converted at spot rate. Demergers (Anglo Platinum, Kumba) included where they represent transactions with measurable enterprise value. Withdrawn / abandoned deals (BHP/Anglo American; Couche-Tard/Seven &amp; i) flagged separately; only BHP/Anglo included as reference benchmark. The Aligned Data Centers $40bn deal is dual-classified — it appears under Real Estate/Infrastructure in the main table but features prominently in the Data Centre &amp; AI Infrastructure sub-sector sheet.</t>
  </si>
  <si>
    <t xml:space="preserve">Currency</t>
  </si>
  <si>
    <t xml:space="preserve">All values in USD billions. Where local currency is more meaningful (£, €, R, ¥), this is noted in the deal description.</t>
  </si>
  <si>
    <t xml:space="preserve">Prepared by ILOCX Limited (trading as MassMergers.com); Edition: 2026 Expanded; 81 deals tracked totalling ~$1,565bn</t>
  </si>
</sst>
</file>

<file path=xl/styles.xml><?xml version="1.0" encoding="utf-8"?>
<styleSheet xmlns="http://schemas.openxmlformats.org/spreadsheetml/2006/main">
  <numFmts count="3">
    <numFmt numFmtId="164" formatCode="General"/>
    <numFmt numFmtId="165" formatCode="#,##0.00"/>
    <numFmt numFmtId="166" formatCode="#,##0"/>
  </numFmts>
  <fonts count="10">
    <font>
      <sz val="11"/>
      <color theme="1"/>
      <name val="Calibri"/>
      <family val="2"/>
      <charset val="1"/>
    </font>
    <font>
      <sz val="10"/>
      <name val="Arial"/>
      <family val="0"/>
    </font>
    <font>
      <sz val="10"/>
      <name val="Arial"/>
      <family val="0"/>
    </font>
    <font>
      <sz val="10"/>
      <name val="Arial"/>
      <family val="0"/>
    </font>
    <font>
      <b val="true"/>
      <sz val="11"/>
      <color rgb="FFFFFFFF"/>
      <name val="Arial"/>
      <family val="0"/>
      <charset val="1"/>
    </font>
    <font>
      <sz val="10"/>
      <name val="Arial"/>
      <family val="0"/>
      <charset val="1"/>
    </font>
    <font>
      <b val="true"/>
      <sz val="10"/>
      <name val="Arial"/>
      <family val="0"/>
      <charset val="1"/>
    </font>
    <font>
      <b val="true"/>
      <sz val="12"/>
      <color rgb="FF1F4E78"/>
      <name val="Arial"/>
      <family val="0"/>
      <charset val="1"/>
    </font>
    <font>
      <b val="true"/>
      <sz val="14"/>
      <color rgb="FF1F4E78"/>
      <name val="Arial"/>
      <family val="0"/>
      <charset val="1"/>
    </font>
    <font>
      <b val="true"/>
      <sz val="11"/>
      <color rgb="FF1F4E78"/>
      <name val="Arial"/>
      <family val="0"/>
      <charset val="1"/>
    </font>
  </fonts>
  <fills count="4">
    <fill>
      <patternFill patternType="none"/>
    </fill>
    <fill>
      <patternFill patternType="gray125"/>
    </fill>
    <fill>
      <patternFill patternType="solid">
        <fgColor rgb="FF1F4E78"/>
        <bgColor rgb="FF003366"/>
      </patternFill>
    </fill>
    <fill>
      <patternFill patternType="solid">
        <fgColor rgb="FFF2F2F2"/>
        <bgColor rgb="FFFFFFFF"/>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5" fontId="5" fillId="3"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5" fontId="6" fillId="0" borderId="0" xfId="0" applyFont="true" applyBorder="false" applyAlignment="true" applyProtection="false">
      <alignment horizontal="right" vertical="center" textRotation="0" wrapText="false" indent="0" shrinkToFit="false"/>
      <protection locked="true" hidden="false"/>
    </xf>
    <xf numFmtId="166" fontId="6"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5" hidden="false" customHeight="false" outlineLevel="0" collapsed="false">
      <c r="A2" s="2" t="n">
        <v>1</v>
      </c>
      <c r="B2" s="3" t="s">
        <v>12</v>
      </c>
      <c r="C2" s="3" t="s">
        <v>13</v>
      </c>
      <c r="D2" s="4" t="n">
        <v>250</v>
      </c>
      <c r="E2" s="2" t="n">
        <v>2026</v>
      </c>
      <c r="F2" s="3" t="s">
        <v>14</v>
      </c>
      <c r="G2" s="3" t="s">
        <v>15</v>
      </c>
      <c r="H2" s="3" t="s">
        <v>16</v>
      </c>
      <c r="I2" s="3" t="s">
        <v>16</v>
      </c>
      <c r="J2" s="3" t="s">
        <v>17</v>
      </c>
      <c r="K2" s="3" t="s">
        <v>18</v>
      </c>
      <c r="L2" s="3" t="s">
        <v>19</v>
      </c>
    </row>
    <row r="3" customFormat="false" ht="23.85" hidden="false" customHeight="false" outlineLevel="0" collapsed="false">
      <c r="A3" s="5" t="n">
        <v>2</v>
      </c>
      <c r="B3" s="6" t="s">
        <v>20</v>
      </c>
      <c r="C3" s="6" t="s">
        <v>21</v>
      </c>
      <c r="D3" s="7" t="n">
        <v>85</v>
      </c>
      <c r="E3" s="5" t="n">
        <v>2025</v>
      </c>
      <c r="F3" s="6" t="s">
        <v>22</v>
      </c>
      <c r="G3" s="6" t="s">
        <v>23</v>
      </c>
      <c r="H3" s="6" t="s">
        <v>16</v>
      </c>
      <c r="I3" s="6" t="s">
        <v>16</v>
      </c>
      <c r="J3" s="6" t="s">
        <v>17</v>
      </c>
      <c r="K3" s="6" t="s">
        <v>24</v>
      </c>
      <c r="L3" s="6" t="s">
        <v>25</v>
      </c>
    </row>
    <row r="4" customFormat="false" ht="15" hidden="false" customHeight="false" outlineLevel="0" collapsed="false">
      <c r="A4" s="2" t="n">
        <v>3</v>
      </c>
      <c r="B4" s="3" t="s">
        <v>26</v>
      </c>
      <c r="C4" s="3" t="s">
        <v>27</v>
      </c>
      <c r="D4" s="4" t="n">
        <v>83</v>
      </c>
      <c r="E4" s="2" t="n">
        <v>2025</v>
      </c>
      <c r="F4" s="3" t="s">
        <v>28</v>
      </c>
      <c r="G4" s="3" t="s">
        <v>29</v>
      </c>
      <c r="H4" s="3" t="s">
        <v>16</v>
      </c>
      <c r="I4" s="3" t="s">
        <v>16</v>
      </c>
      <c r="J4" s="3" t="s">
        <v>17</v>
      </c>
      <c r="K4" s="3" t="s">
        <v>30</v>
      </c>
      <c r="L4" s="3" t="s">
        <v>31</v>
      </c>
    </row>
    <row r="5" customFormat="false" ht="15" hidden="false" customHeight="false" outlineLevel="0" collapsed="false">
      <c r="A5" s="5" t="n">
        <v>4</v>
      </c>
      <c r="B5" s="6" t="s">
        <v>32</v>
      </c>
      <c r="C5" s="6" t="s">
        <v>33</v>
      </c>
      <c r="D5" s="7" t="n">
        <v>63</v>
      </c>
      <c r="E5" s="5" t="n">
        <v>2025</v>
      </c>
      <c r="F5" s="6" t="s">
        <v>34</v>
      </c>
      <c r="G5" s="6" t="s">
        <v>35</v>
      </c>
      <c r="H5" s="6" t="s">
        <v>16</v>
      </c>
      <c r="I5" s="6" t="s">
        <v>16</v>
      </c>
      <c r="J5" s="6" t="s">
        <v>36</v>
      </c>
      <c r="K5" s="6" t="s">
        <v>18</v>
      </c>
      <c r="L5" s="6" t="s">
        <v>37</v>
      </c>
    </row>
    <row r="6" customFormat="false" ht="15" hidden="false" customHeight="false" outlineLevel="0" collapsed="false">
      <c r="A6" s="2" t="n">
        <v>5</v>
      </c>
      <c r="B6" s="3" t="s">
        <v>38</v>
      </c>
      <c r="C6" s="3" t="s">
        <v>39</v>
      </c>
      <c r="D6" s="4" t="n">
        <v>60</v>
      </c>
      <c r="E6" s="2" t="n">
        <v>2023</v>
      </c>
      <c r="F6" s="3" t="s">
        <v>40</v>
      </c>
      <c r="G6" s="3" t="s">
        <v>41</v>
      </c>
      <c r="H6" s="3" t="s">
        <v>16</v>
      </c>
      <c r="I6" s="3" t="s">
        <v>16</v>
      </c>
      <c r="J6" s="3" t="s">
        <v>17</v>
      </c>
      <c r="K6" s="3" t="s">
        <v>42</v>
      </c>
      <c r="L6" s="3" t="s">
        <v>43</v>
      </c>
    </row>
    <row r="7" customFormat="false" ht="23.85" hidden="false" customHeight="false" outlineLevel="0" collapsed="false">
      <c r="A7" s="5" t="n">
        <v>6</v>
      </c>
      <c r="B7" s="6" t="s">
        <v>44</v>
      </c>
      <c r="C7" s="6" t="s">
        <v>45</v>
      </c>
      <c r="D7" s="7" t="n">
        <v>55</v>
      </c>
      <c r="E7" s="5" t="n">
        <v>2025</v>
      </c>
      <c r="F7" s="6" t="s">
        <v>14</v>
      </c>
      <c r="G7" s="6" t="s">
        <v>46</v>
      </c>
      <c r="H7" s="6" t="s">
        <v>47</v>
      </c>
      <c r="I7" s="6" t="s">
        <v>16</v>
      </c>
      <c r="J7" s="6" t="s">
        <v>48</v>
      </c>
      <c r="K7" s="6" t="s">
        <v>18</v>
      </c>
      <c r="L7" s="6" t="s">
        <v>49</v>
      </c>
    </row>
    <row r="8" customFormat="false" ht="15" hidden="false" customHeight="false" outlineLevel="0" collapsed="false">
      <c r="A8" s="2" t="n">
        <v>7</v>
      </c>
      <c r="B8" s="3" t="s">
        <v>50</v>
      </c>
      <c r="C8" s="3" t="s">
        <v>51</v>
      </c>
      <c r="D8" s="4" t="n">
        <v>53</v>
      </c>
      <c r="E8" s="2" t="n">
        <v>2023</v>
      </c>
      <c r="F8" s="3" t="s">
        <v>40</v>
      </c>
      <c r="G8" s="3" t="s">
        <v>52</v>
      </c>
      <c r="H8" s="3" t="s">
        <v>16</v>
      </c>
      <c r="I8" s="3" t="s">
        <v>16</v>
      </c>
      <c r="J8" s="3" t="s">
        <v>17</v>
      </c>
      <c r="K8" s="3" t="s">
        <v>53</v>
      </c>
      <c r="L8" s="3" t="s">
        <v>54</v>
      </c>
    </row>
    <row r="9" customFormat="false" ht="23.85" hidden="false" customHeight="false" outlineLevel="0" collapsed="false">
      <c r="A9" s="5" t="n">
        <v>8</v>
      </c>
      <c r="B9" s="6" t="s">
        <v>55</v>
      </c>
      <c r="C9" s="6" t="s">
        <v>56</v>
      </c>
      <c r="D9" s="7" t="n">
        <v>50</v>
      </c>
      <c r="E9" s="5" t="n">
        <v>2025</v>
      </c>
      <c r="F9" s="6" t="s">
        <v>57</v>
      </c>
      <c r="G9" s="6" t="s">
        <v>58</v>
      </c>
      <c r="H9" s="6" t="s">
        <v>59</v>
      </c>
      <c r="I9" s="6" t="s">
        <v>60</v>
      </c>
      <c r="J9" s="6" t="s">
        <v>36</v>
      </c>
      <c r="K9" s="6" t="s">
        <v>18</v>
      </c>
      <c r="L9" s="6" t="s">
        <v>61</v>
      </c>
    </row>
    <row r="10" customFormat="false" ht="15" hidden="false" customHeight="false" outlineLevel="0" collapsed="false">
      <c r="A10" s="2" t="n">
        <v>9</v>
      </c>
      <c r="B10" s="3" t="s">
        <v>62</v>
      </c>
      <c r="C10" s="3" t="s">
        <v>63</v>
      </c>
      <c r="D10" s="4" t="n">
        <v>48.7</v>
      </c>
      <c r="E10" s="2" t="n">
        <v>2025</v>
      </c>
      <c r="F10" s="3" t="s">
        <v>64</v>
      </c>
      <c r="G10" s="3" t="s">
        <v>65</v>
      </c>
      <c r="H10" s="3" t="s">
        <v>16</v>
      </c>
      <c r="I10" s="3" t="s">
        <v>16</v>
      </c>
      <c r="J10" s="3" t="s">
        <v>17</v>
      </c>
      <c r="K10" s="3" t="s">
        <v>18</v>
      </c>
      <c r="L10" s="3" t="s">
        <v>66</v>
      </c>
    </row>
    <row r="11" customFormat="false" ht="15" hidden="false" customHeight="false" outlineLevel="0" collapsed="false">
      <c r="A11" s="5" t="n">
        <v>10</v>
      </c>
      <c r="B11" s="6" t="s">
        <v>67</v>
      </c>
      <c r="C11" s="6" t="s">
        <v>68</v>
      </c>
      <c r="D11" s="7" t="n">
        <v>43</v>
      </c>
      <c r="E11" s="5" t="n">
        <v>2023</v>
      </c>
      <c r="F11" s="6" t="s">
        <v>69</v>
      </c>
      <c r="G11" s="6" t="s">
        <v>70</v>
      </c>
      <c r="H11" s="6" t="s">
        <v>16</v>
      </c>
      <c r="I11" s="6" t="s">
        <v>16</v>
      </c>
      <c r="J11" s="6" t="s">
        <v>17</v>
      </c>
      <c r="K11" s="6" t="s">
        <v>71</v>
      </c>
      <c r="L11" s="6" t="s">
        <v>72</v>
      </c>
    </row>
    <row r="12" customFormat="false" ht="23.85" hidden="false" customHeight="false" outlineLevel="0" collapsed="false">
      <c r="A12" s="2" t="n">
        <v>11</v>
      </c>
      <c r="B12" s="3" t="s">
        <v>73</v>
      </c>
      <c r="C12" s="3" t="s">
        <v>74</v>
      </c>
      <c r="D12" s="4" t="n">
        <v>40</v>
      </c>
      <c r="E12" s="2" t="n">
        <v>2025</v>
      </c>
      <c r="F12" s="3" t="s">
        <v>75</v>
      </c>
      <c r="G12" s="3" t="s">
        <v>76</v>
      </c>
      <c r="H12" s="3" t="s">
        <v>77</v>
      </c>
      <c r="I12" s="3" t="s">
        <v>16</v>
      </c>
      <c r="J12" s="3" t="s">
        <v>78</v>
      </c>
      <c r="K12" s="3" t="s">
        <v>79</v>
      </c>
      <c r="L12" s="3" t="s">
        <v>80</v>
      </c>
    </row>
    <row r="13" customFormat="false" ht="15" hidden="false" customHeight="false" outlineLevel="0" collapsed="false">
      <c r="A13" s="5" t="n">
        <v>12</v>
      </c>
      <c r="B13" s="6" t="s">
        <v>81</v>
      </c>
      <c r="C13" s="6" t="s">
        <v>82</v>
      </c>
      <c r="D13" s="7" t="n">
        <v>38.9</v>
      </c>
      <c r="E13" s="5" t="n">
        <v>2024</v>
      </c>
      <c r="F13" s="6" t="s">
        <v>57</v>
      </c>
      <c r="G13" s="6" t="s">
        <v>83</v>
      </c>
      <c r="H13" s="6" t="s">
        <v>84</v>
      </c>
      <c r="I13" s="6" t="s">
        <v>59</v>
      </c>
      <c r="J13" s="6" t="s">
        <v>85</v>
      </c>
      <c r="K13" s="6" t="s">
        <v>86</v>
      </c>
      <c r="L13" s="6" t="s">
        <v>87</v>
      </c>
    </row>
    <row r="14" customFormat="false" ht="15" hidden="false" customHeight="false" outlineLevel="0" collapsed="false">
      <c r="A14" s="2" t="n">
        <v>13</v>
      </c>
      <c r="B14" s="3" t="s">
        <v>88</v>
      </c>
      <c r="C14" s="3" t="s">
        <v>89</v>
      </c>
      <c r="D14" s="4" t="n">
        <v>35.9</v>
      </c>
      <c r="E14" s="2" t="n">
        <v>2024</v>
      </c>
      <c r="F14" s="3" t="s">
        <v>64</v>
      </c>
      <c r="G14" s="3" t="s">
        <v>90</v>
      </c>
      <c r="H14" s="3" t="s">
        <v>16</v>
      </c>
      <c r="I14" s="3" t="s">
        <v>16</v>
      </c>
      <c r="J14" s="3" t="s">
        <v>17</v>
      </c>
      <c r="K14" s="3" t="s">
        <v>53</v>
      </c>
      <c r="L14" s="3" t="s">
        <v>91</v>
      </c>
    </row>
    <row r="15" customFormat="false" ht="15" hidden="false" customHeight="false" outlineLevel="0" collapsed="false">
      <c r="A15" s="5" t="n">
        <v>14</v>
      </c>
      <c r="B15" s="6" t="s">
        <v>92</v>
      </c>
      <c r="C15" s="6" t="s">
        <v>93</v>
      </c>
      <c r="D15" s="7" t="n">
        <v>35.3</v>
      </c>
      <c r="E15" s="5" t="n">
        <v>2024</v>
      </c>
      <c r="F15" s="6" t="s">
        <v>94</v>
      </c>
      <c r="G15" s="6" t="s">
        <v>95</v>
      </c>
      <c r="H15" s="6" t="s">
        <v>16</v>
      </c>
      <c r="I15" s="6" t="s">
        <v>16</v>
      </c>
      <c r="J15" s="6" t="s">
        <v>36</v>
      </c>
      <c r="K15" s="6" t="s">
        <v>53</v>
      </c>
      <c r="L15" s="6" t="s">
        <v>96</v>
      </c>
    </row>
    <row r="16" customFormat="false" ht="15" hidden="false" customHeight="false" outlineLevel="0" collapsed="false">
      <c r="A16" s="2" t="n">
        <v>15</v>
      </c>
      <c r="B16" s="3" t="s">
        <v>97</v>
      </c>
      <c r="C16" s="3" t="s">
        <v>98</v>
      </c>
      <c r="D16" s="4" t="n">
        <v>35</v>
      </c>
      <c r="E16" s="2" t="n">
        <v>2024</v>
      </c>
      <c r="F16" s="3" t="s">
        <v>14</v>
      </c>
      <c r="G16" s="3" t="s">
        <v>99</v>
      </c>
      <c r="H16" s="3" t="s">
        <v>16</v>
      </c>
      <c r="I16" s="3" t="s">
        <v>16</v>
      </c>
      <c r="J16" s="3" t="s">
        <v>100</v>
      </c>
      <c r="K16" s="3" t="s">
        <v>101</v>
      </c>
      <c r="L16" s="3" t="s">
        <v>102</v>
      </c>
    </row>
    <row r="17" customFormat="false" ht="15" hidden="false" customHeight="false" outlineLevel="0" collapsed="false">
      <c r="A17" s="5" t="n">
        <v>16</v>
      </c>
      <c r="B17" s="6" t="s">
        <v>103</v>
      </c>
      <c r="C17" s="6" t="s">
        <v>104</v>
      </c>
      <c r="D17" s="7" t="n">
        <v>34.5</v>
      </c>
      <c r="E17" s="5" t="n">
        <v>2025</v>
      </c>
      <c r="F17" s="6" t="s">
        <v>105</v>
      </c>
      <c r="G17" s="6" t="s">
        <v>106</v>
      </c>
      <c r="H17" s="6" t="s">
        <v>16</v>
      </c>
      <c r="I17" s="6" t="s">
        <v>16</v>
      </c>
      <c r="J17" s="6" t="s">
        <v>36</v>
      </c>
      <c r="K17" s="6" t="s">
        <v>18</v>
      </c>
      <c r="L17" s="6" t="s">
        <v>107</v>
      </c>
    </row>
    <row r="18" customFormat="false" ht="15" hidden="false" customHeight="false" outlineLevel="0" collapsed="false">
      <c r="A18" s="2" t="n">
        <v>17</v>
      </c>
      <c r="B18" s="3" t="s">
        <v>108</v>
      </c>
      <c r="C18" s="3" t="s">
        <v>109</v>
      </c>
      <c r="D18" s="4" t="n">
        <v>33</v>
      </c>
      <c r="E18" s="2" t="n">
        <v>2025</v>
      </c>
      <c r="F18" s="3" t="s">
        <v>110</v>
      </c>
      <c r="G18" s="3" t="s">
        <v>111</v>
      </c>
      <c r="H18" s="3" t="s">
        <v>112</v>
      </c>
      <c r="I18" s="3" t="s">
        <v>112</v>
      </c>
      <c r="J18" s="3" t="s">
        <v>113</v>
      </c>
      <c r="K18" s="3" t="s">
        <v>114</v>
      </c>
      <c r="L18" s="3" t="s">
        <v>115</v>
      </c>
    </row>
    <row r="19" customFormat="false" ht="15" hidden="false" customHeight="false" outlineLevel="0" collapsed="false">
      <c r="A19" s="5" t="n">
        <v>18</v>
      </c>
      <c r="B19" s="6" t="s">
        <v>116</v>
      </c>
      <c r="C19" s="6" t="s">
        <v>117</v>
      </c>
      <c r="D19" s="7" t="n">
        <v>28</v>
      </c>
      <c r="E19" s="5" t="n">
        <v>2023</v>
      </c>
      <c r="F19" s="6" t="s">
        <v>14</v>
      </c>
      <c r="G19" s="6" t="s">
        <v>118</v>
      </c>
      <c r="H19" s="6" t="s">
        <v>16</v>
      </c>
      <c r="I19" s="6" t="s">
        <v>16</v>
      </c>
      <c r="J19" s="6" t="s">
        <v>100</v>
      </c>
      <c r="K19" s="6" t="s">
        <v>42</v>
      </c>
      <c r="L19" s="6" t="s">
        <v>119</v>
      </c>
    </row>
    <row r="20" customFormat="false" ht="15" hidden="false" customHeight="false" outlineLevel="0" collapsed="false">
      <c r="A20" s="2" t="n">
        <v>19</v>
      </c>
      <c r="B20" s="3" t="s">
        <v>120</v>
      </c>
      <c r="C20" s="3" t="s">
        <v>121</v>
      </c>
      <c r="D20" s="4" t="n">
        <v>26</v>
      </c>
      <c r="E20" s="2" t="n">
        <v>2024</v>
      </c>
      <c r="F20" s="3" t="s">
        <v>40</v>
      </c>
      <c r="G20" s="3" t="s">
        <v>52</v>
      </c>
      <c r="H20" s="3" t="s">
        <v>16</v>
      </c>
      <c r="I20" s="3" t="s">
        <v>16</v>
      </c>
      <c r="J20" s="3" t="s">
        <v>100</v>
      </c>
      <c r="K20" s="3" t="s">
        <v>101</v>
      </c>
      <c r="L20" s="3" t="s">
        <v>122</v>
      </c>
    </row>
    <row r="21" customFormat="false" ht="15" hidden="false" customHeight="false" outlineLevel="0" collapsed="false">
      <c r="A21" s="5" t="n">
        <v>20</v>
      </c>
      <c r="B21" s="6" t="s">
        <v>123</v>
      </c>
      <c r="C21" s="6" t="s">
        <v>124</v>
      </c>
      <c r="D21" s="7" t="n">
        <v>25</v>
      </c>
      <c r="E21" s="5" t="n">
        <v>2025</v>
      </c>
      <c r="F21" s="6" t="s">
        <v>14</v>
      </c>
      <c r="G21" s="6" t="s">
        <v>125</v>
      </c>
      <c r="H21" s="6" t="s">
        <v>16</v>
      </c>
      <c r="I21" s="6" t="s">
        <v>126</v>
      </c>
      <c r="J21" s="6" t="s">
        <v>17</v>
      </c>
      <c r="K21" s="6" t="s">
        <v>18</v>
      </c>
      <c r="L21" s="6" t="s">
        <v>127</v>
      </c>
    </row>
    <row r="22" customFormat="false" ht="15" hidden="false" customHeight="false" outlineLevel="0" collapsed="false">
      <c r="A22" s="2" t="n">
        <v>21</v>
      </c>
      <c r="B22" s="3" t="s">
        <v>128</v>
      </c>
      <c r="C22" s="3" t="s">
        <v>129</v>
      </c>
      <c r="D22" s="4" t="n">
        <v>22.5</v>
      </c>
      <c r="E22" s="2" t="n">
        <v>2024</v>
      </c>
      <c r="F22" s="3" t="s">
        <v>40</v>
      </c>
      <c r="G22" s="3" t="s">
        <v>52</v>
      </c>
      <c r="H22" s="3" t="s">
        <v>16</v>
      </c>
      <c r="I22" s="3" t="s">
        <v>16</v>
      </c>
      <c r="J22" s="3" t="s">
        <v>100</v>
      </c>
      <c r="K22" s="3" t="s">
        <v>101</v>
      </c>
      <c r="L22" s="3" t="s">
        <v>130</v>
      </c>
    </row>
    <row r="23" customFormat="false" ht="15" hidden="false" customHeight="false" outlineLevel="0" collapsed="false">
      <c r="A23" s="5" t="n">
        <v>22</v>
      </c>
      <c r="B23" s="6" t="s">
        <v>131</v>
      </c>
      <c r="C23" s="6" t="s">
        <v>132</v>
      </c>
      <c r="D23" s="7" t="n">
        <v>20</v>
      </c>
      <c r="E23" s="5" t="n">
        <v>2024</v>
      </c>
      <c r="F23" s="6" t="s">
        <v>105</v>
      </c>
      <c r="G23" s="6" t="s">
        <v>133</v>
      </c>
      <c r="H23" s="6" t="s">
        <v>16</v>
      </c>
      <c r="I23" s="6" t="s">
        <v>16</v>
      </c>
      <c r="J23" s="6" t="s">
        <v>100</v>
      </c>
      <c r="K23" s="6" t="s">
        <v>134</v>
      </c>
      <c r="L23" s="6" t="s">
        <v>135</v>
      </c>
    </row>
    <row r="24" customFormat="false" ht="23.85" hidden="false" customHeight="false" outlineLevel="0" collapsed="false">
      <c r="A24" s="2" t="n">
        <v>23</v>
      </c>
      <c r="B24" s="3" t="s">
        <v>136</v>
      </c>
      <c r="C24" s="3" t="s">
        <v>137</v>
      </c>
      <c r="D24" s="4" t="n">
        <v>18.25</v>
      </c>
      <c r="E24" s="2" t="n">
        <v>2024</v>
      </c>
      <c r="F24" s="3" t="s">
        <v>138</v>
      </c>
      <c r="G24" s="3" t="s">
        <v>139</v>
      </c>
      <c r="H24" s="3" t="s">
        <v>16</v>
      </c>
      <c r="I24" s="3" t="s">
        <v>16</v>
      </c>
      <c r="J24" s="3" t="s">
        <v>100</v>
      </c>
      <c r="K24" s="3" t="s">
        <v>101</v>
      </c>
      <c r="L24" s="3" t="s">
        <v>140</v>
      </c>
    </row>
    <row r="25" customFormat="false" ht="15" hidden="false" customHeight="false" outlineLevel="0" collapsed="false">
      <c r="A25" s="5" t="n">
        <v>24</v>
      </c>
      <c r="B25" s="6" t="s">
        <v>141</v>
      </c>
      <c r="C25" s="6" t="s">
        <v>142</v>
      </c>
      <c r="D25" s="7" t="n">
        <v>18</v>
      </c>
      <c r="E25" s="5" t="n">
        <v>2025</v>
      </c>
      <c r="F25" s="6" t="s">
        <v>64</v>
      </c>
      <c r="G25" s="6" t="s">
        <v>143</v>
      </c>
      <c r="H25" s="6" t="s">
        <v>16</v>
      </c>
      <c r="I25" s="6" t="s">
        <v>144</v>
      </c>
      <c r="J25" s="6" t="s">
        <v>145</v>
      </c>
      <c r="K25" s="6" t="s">
        <v>18</v>
      </c>
      <c r="L25" s="6" t="s">
        <v>146</v>
      </c>
    </row>
    <row r="26" customFormat="false" ht="15" hidden="false" customHeight="false" outlineLevel="0" collapsed="false">
      <c r="A26" s="2" t="n">
        <v>25</v>
      </c>
      <c r="B26" s="3" t="s">
        <v>147</v>
      </c>
      <c r="C26" s="3" t="s">
        <v>148</v>
      </c>
      <c r="D26" s="4" t="n">
        <v>16.4</v>
      </c>
      <c r="E26" s="2" t="n">
        <v>2025</v>
      </c>
      <c r="F26" s="3" t="s">
        <v>34</v>
      </c>
      <c r="G26" s="3" t="s">
        <v>149</v>
      </c>
      <c r="H26" s="3" t="s">
        <v>16</v>
      </c>
      <c r="I26" s="3" t="s">
        <v>16</v>
      </c>
      <c r="J26" s="3" t="s">
        <v>100</v>
      </c>
      <c r="K26" s="3" t="s">
        <v>30</v>
      </c>
      <c r="L26" s="3" t="s">
        <v>150</v>
      </c>
    </row>
    <row r="27" customFormat="false" ht="15" hidden="false" customHeight="false" outlineLevel="0" collapsed="false">
      <c r="A27" s="5" t="n">
        <v>26</v>
      </c>
      <c r="B27" s="6" t="s">
        <v>151</v>
      </c>
      <c r="C27" s="6" t="s">
        <v>152</v>
      </c>
      <c r="D27" s="7" t="n">
        <v>16</v>
      </c>
      <c r="E27" s="5" t="n">
        <v>2024</v>
      </c>
      <c r="F27" s="6" t="s">
        <v>75</v>
      </c>
      <c r="G27" s="6" t="s">
        <v>153</v>
      </c>
      <c r="H27" s="6" t="s">
        <v>154</v>
      </c>
      <c r="I27" s="6" t="s">
        <v>155</v>
      </c>
      <c r="J27" s="6" t="s">
        <v>156</v>
      </c>
      <c r="K27" s="6" t="s">
        <v>101</v>
      </c>
      <c r="L27" s="6" t="s">
        <v>157</v>
      </c>
    </row>
    <row r="28" customFormat="false" ht="15" hidden="false" customHeight="false" outlineLevel="0" collapsed="false">
      <c r="A28" s="2" t="n">
        <v>27</v>
      </c>
      <c r="B28" s="3" t="s">
        <v>158</v>
      </c>
      <c r="C28" s="3" t="s">
        <v>159</v>
      </c>
      <c r="D28" s="4" t="n">
        <v>14.3</v>
      </c>
      <c r="E28" s="2" t="n">
        <v>2024</v>
      </c>
      <c r="F28" s="3" t="s">
        <v>40</v>
      </c>
      <c r="G28" s="3" t="s">
        <v>160</v>
      </c>
      <c r="H28" s="3" t="s">
        <v>16</v>
      </c>
      <c r="I28" s="3" t="s">
        <v>16</v>
      </c>
      <c r="J28" s="3" t="s">
        <v>161</v>
      </c>
      <c r="K28" s="3" t="s">
        <v>101</v>
      </c>
      <c r="L28" s="3" t="s">
        <v>162</v>
      </c>
    </row>
    <row r="29" customFormat="false" ht="15" hidden="false" customHeight="false" outlineLevel="0" collapsed="false">
      <c r="A29" s="5" t="n">
        <v>28</v>
      </c>
      <c r="B29" s="6" t="s">
        <v>163</v>
      </c>
      <c r="C29" s="6" t="s">
        <v>164</v>
      </c>
      <c r="D29" s="7" t="n">
        <v>14</v>
      </c>
      <c r="E29" s="5" t="n">
        <v>2024</v>
      </c>
      <c r="F29" s="6" t="s">
        <v>14</v>
      </c>
      <c r="G29" s="6" t="s">
        <v>165</v>
      </c>
      <c r="H29" s="6" t="s">
        <v>16</v>
      </c>
      <c r="I29" s="6" t="s">
        <v>16</v>
      </c>
      <c r="J29" s="6" t="s">
        <v>100</v>
      </c>
      <c r="K29" s="6" t="s">
        <v>53</v>
      </c>
      <c r="L29" s="6" t="s">
        <v>166</v>
      </c>
    </row>
    <row r="30" customFormat="false" ht="15" hidden="false" customHeight="false" outlineLevel="0" collapsed="false">
      <c r="A30" s="2" t="n">
        <v>29</v>
      </c>
      <c r="B30" s="3" t="s">
        <v>167</v>
      </c>
      <c r="C30" s="3" t="s">
        <v>168</v>
      </c>
      <c r="D30" s="4" t="n">
        <v>14</v>
      </c>
      <c r="E30" s="2" t="n">
        <v>2023</v>
      </c>
      <c r="F30" s="3" t="s">
        <v>69</v>
      </c>
      <c r="G30" s="3" t="s">
        <v>169</v>
      </c>
      <c r="H30" s="3" t="s">
        <v>16</v>
      </c>
      <c r="I30" s="3" t="s">
        <v>16</v>
      </c>
      <c r="J30" s="3" t="s">
        <v>100</v>
      </c>
      <c r="K30" s="3" t="s">
        <v>170</v>
      </c>
      <c r="L30" s="3" t="s">
        <v>171</v>
      </c>
    </row>
    <row r="31" customFormat="false" ht="23.85" hidden="false" customHeight="false" outlineLevel="0" collapsed="false">
      <c r="A31" s="5" t="n">
        <v>30</v>
      </c>
      <c r="B31" s="6" t="s">
        <v>172</v>
      </c>
      <c r="C31" s="6" t="s">
        <v>173</v>
      </c>
      <c r="D31" s="7" t="n">
        <v>13.4</v>
      </c>
      <c r="E31" s="5" t="n">
        <v>2025</v>
      </c>
      <c r="F31" s="6" t="s">
        <v>174</v>
      </c>
      <c r="G31" s="6" t="s">
        <v>175</v>
      </c>
      <c r="H31" s="6" t="s">
        <v>176</v>
      </c>
      <c r="I31" s="6" t="s">
        <v>60</v>
      </c>
      <c r="J31" s="6" t="s">
        <v>145</v>
      </c>
      <c r="K31" s="6" t="s">
        <v>18</v>
      </c>
      <c r="L31" s="6" t="s">
        <v>177</v>
      </c>
    </row>
    <row r="32" customFormat="false" ht="15" hidden="false" customHeight="false" outlineLevel="0" collapsed="false">
      <c r="A32" s="2" t="n">
        <v>31</v>
      </c>
      <c r="B32" s="3" t="s">
        <v>178</v>
      </c>
      <c r="C32" s="3" t="s">
        <v>179</v>
      </c>
      <c r="D32" s="4" t="n">
        <v>12.5</v>
      </c>
      <c r="E32" s="2" t="n">
        <v>2024</v>
      </c>
      <c r="F32" s="3" t="s">
        <v>94</v>
      </c>
      <c r="G32" s="3" t="s">
        <v>180</v>
      </c>
      <c r="H32" s="3" t="s">
        <v>16</v>
      </c>
      <c r="I32" s="3" t="s">
        <v>16</v>
      </c>
      <c r="J32" s="3" t="s">
        <v>100</v>
      </c>
      <c r="K32" s="3" t="s">
        <v>101</v>
      </c>
      <c r="L32" s="3" t="s">
        <v>181</v>
      </c>
    </row>
    <row r="33" customFormat="false" ht="23.85" hidden="false" customHeight="false" outlineLevel="0" collapsed="false">
      <c r="A33" s="5" t="n">
        <v>32</v>
      </c>
      <c r="B33" s="6" t="s">
        <v>182</v>
      </c>
      <c r="C33" s="6" t="s">
        <v>183</v>
      </c>
      <c r="D33" s="7" t="n">
        <v>12.4</v>
      </c>
      <c r="E33" s="5" t="n">
        <v>2024</v>
      </c>
      <c r="F33" s="6" t="s">
        <v>94</v>
      </c>
      <c r="G33" s="6" t="s">
        <v>184</v>
      </c>
      <c r="H33" s="6" t="s">
        <v>77</v>
      </c>
      <c r="I33" s="6" t="s">
        <v>16</v>
      </c>
      <c r="J33" s="6" t="s">
        <v>185</v>
      </c>
      <c r="K33" s="6" t="s">
        <v>101</v>
      </c>
      <c r="L33" s="6" t="s">
        <v>186</v>
      </c>
    </row>
    <row r="34" customFormat="false" ht="15" hidden="false" customHeight="false" outlineLevel="0" collapsed="false">
      <c r="A34" s="2" t="n">
        <v>33</v>
      </c>
      <c r="B34" s="3" t="s">
        <v>178</v>
      </c>
      <c r="C34" s="3" t="s">
        <v>187</v>
      </c>
      <c r="D34" s="4" t="n">
        <v>12</v>
      </c>
      <c r="E34" s="2" t="n">
        <v>2024</v>
      </c>
      <c r="F34" s="3" t="s">
        <v>94</v>
      </c>
      <c r="G34" s="3" t="s">
        <v>188</v>
      </c>
      <c r="H34" s="3" t="s">
        <v>16</v>
      </c>
      <c r="I34" s="3" t="s">
        <v>16</v>
      </c>
      <c r="J34" s="3" t="s">
        <v>100</v>
      </c>
      <c r="K34" s="3" t="s">
        <v>30</v>
      </c>
      <c r="L34" s="3" t="s">
        <v>189</v>
      </c>
    </row>
    <row r="35" customFormat="false" ht="23.85" hidden="false" customHeight="false" outlineLevel="0" collapsed="false">
      <c r="A35" s="5" t="n">
        <v>34</v>
      </c>
      <c r="B35" s="6" t="s">
        <v>190</v>
      </c>
      <c r="C35" s="6" t="s">
        <v>191</v>
      </c>
      <c r="D35" s="7" t="n">
        <v>11</v>
      </c>
      <c r="E35" s="5" t="n">
        <v>2025</v>
      </c>
      <c r="F35" s="6" t="s">
        <v>40</v>
      </c>
      <c r="G35" s="6" t="s">
        <v>192</v>
      </c>
      <c r="H35" s="6" t="s">
        <v>16</v>
      </c>
      <c r="I35" s="6" t="s">
        <v>193</v>
      </c>
      <c r="J35" s="6" t="s">
        <v>194</v>
      </c>
      <c r="K35" s="6" t="s">
        <v>18</v>
      </c>
      <c r="L35" s="6" t="s">
        <v>195</v>
      </c>
    </row>
    <row r="36" customFormat="false" ht="15" hidden="false" customHeight="false" outlineLevel="0" collapsed="false">
      <c r="A36" s="2" t="n">
        <v>35</v>
      </c>
      <c r="B36" s="3" t="s">
        <v>196</v>
      </c>
      <c r="C36" s="3" t="s">
        <v>197</v>
      </c>
      <c r="D36" s="4" t="n">
        <v>10.8</v>
      </c>
      <c r="E36" s="2" t="n">
        <v>2023</v>
      </c>
      <c r="F36" s="3" t="s">
        <v>69</v>
      </c>
      <c r="G36" s="3" t="s">
        <v>198</v>
      </c>
      <c r="H36" s="3" t="s">
        <v>16</v>
      </c>
      <c r="I36" s="3" t="s">
        <v>16</v>
      </c>
      <c r="J36" s="3" t="s">
        <v>100</v>
      </c>
      <c r="K36" s="3" t="s">
        <v>199</v>
      </c>
      <c r="L36" s="3" t="s">
        <v>200</v>
      </c>
    </row>
    <row r="37" customFormat="false" ht="15" hidden="false" customHeight="false" outlineLevel="0" collapsed="false">
      <c r="A37" s="5" t="n">
        <v>36</v>
      </c>
      <c r="B37" s="6" t="s">
        <v>201</v>
      </c>
      <c r="C37" s="6" t="s">
        <v>202</v>
      </c>
      <c r="D37" s="7" t="n">
        <v>10.1</v>
      </c>
      <c r="E37" s="5" t="n">
        <v>2023</v>
      </c>
      <c r="F37" s="6" t="s">
        <v>69</v>
      </c>
      <c r="G37" s="6" t="s">
        <v>70</v>
      </c>
      <c r="H37" s="6" t="s">
        <v>16</v>
      </c>
      <c r="I37" s="6" t="s">
        <v>16</v>
      </c>
      <c r="J37" s="6" t="s">
        <v>100</v>
      </c>
      <c r="K37" s="6" t="s">
        <v>170</v>
      </c>
      <c r="L37" s="6" t="s">
        <v>203</v>
      </c>
    </row>
    <row r="38" customFormat="false" ht="15" hidden="false" customHeight="false" outlineLevel="0" collapsed="false">
      <c r="A38" s="2" t="n">
        <v>37</v>
      </c>
      <c r="B38" s="3" t="s">
        <v>204</v>
      </c>
      <c r="C38" s="3" t="s">
        <v>205</v>
      </c>
      <c r="D38" s="4" t="n">
        <v>10</v>
      </c>
      <c r="E38" s="2" t="n">
        <v>2025</v>
      </c>
      <c r="F38" s="3" t="s">
        <v>206</v>
      </c>
      <c r="G38" s="3" t="s">
        <v>207</v>
      </c>
      <c r="H38" s="3" t="s">
        <v>16</v>
      </c>
      <c r="I38" s="3" t="s">
        <v>16</v>
      </c>
      <c r="J38" s="3" t="s">
        <v>208</v>
      </c>
      <c r="K38" s="3" t="s">
        <v>18</v>
      </c>
      <c r="L38" s="3" t="s">
        <v>209</v>
      </c>
    </row>
    <row r="39" customFormat="false" ht="15" hidden="false" customHeight="false" outlineLevel="0" collapsed="false">
      <c r="A39" s="5" t="n">
        <v>38</v>
      </c>
      <c r="B39" s="6" t="s">
        <v>210</v>
      </c>
      <c r="C39" s="6" t="s">
        <v>211</v>
      </c>
      <c r="D39" s="7" t="n">
        <v>9.55</v>
      </c>
      <c r="E39" s="5" t="n">
        <v>2023</v>
      </c>
      <c r="F39" s="6" t="s">
        <v>212</v>
      </c>
      <c r="G39" s="6" t="s">
        <v>213</v>
      </c>
      <c r="H39" s="6" t="s">
        <v>16</v>
      </c>
      <c r="I39" s="6" t="s">
        <v>16</v>
      </c>
      <c r="J39" s="6" t="s">
        <v>208</v>
      </c>
      <c r="K39" s="6" t="s">
        <v>42</v>
      </c>
      <c r="L39" s="6" t="s">
        <v>214</v>
      </c>
    </row>
    <row r="40" customFormat="false" ht="23.85" hidden="false" customHeight="false" outlineLevel="0" collapsed="false">
      <c r="A40" s="2" t="n">
        <v>39</v>
      </c>
      <c r="B40" s="3" t="s">
        <v>215</v>
      </c>
      <c r="C40" s="3" t="s">
        <v>216</v>
      </c>
      <c r="D40" s="4" t="n">
        <v>8.9</v>
      </c>
      <c r="E40" s="2" t="n">
        <v>2024</v>
      </c>
      <c r="F40" s="3" t="s">
        <v>40</v>
      </c>
      <c r="G40" s="3" t="s">
        <v>217</v>
      </c>
      <c r="H40" s="3" t="s">
        <v>193</v>
      </c>
      <c r="I40" s="3" t="s">
        <v>218</v>
      </c>
      <c r="J40" s="3" t="s">
        <v>219</v>
      </c>
      <c r="K40" s="3" t="s">
        <v>18</v>
      </c>
      <c r="L40" s="3" t="s">
        <v>220</v>
      </c>
    </row>
    <row r="41" customFormat="false" ht="15" hidden="false" customHeight="false" outlineLevel="0" collapsed="false">
      <c r="A41" s="5" t="n">
        <v>40</v>
      </c>
      <c r="B41" s="6" t="s">
        <v>201</v>
      </c>
      <c r="C41" s="6" t="s">
        <v>221</v>
      </c>
      <c r="D41" s="7" t="n">
        <v>8.7</v>
      </c>
      <c r="E41" s="5" t="n">
        <v>2023</v>
      </c>
      <c r="F41" s="6" t="s">
        <v>69</v>
      </c>
      <c r="G41" s="6" t="s">
        <v>222</v>
      </c>
      <c r="H41" s="6" t="s">
        <v>16</v>
      </c>
      <c r="I41" s="6" t="s">
        <v>16</v>
      </c>
      <c r="J41" s="6" t="s">
        <v>100</v>
      </c>
      <c r="K41" s="6" t="s">
        <v>223</v>
      </c>
      <c r="L41" s="6" t="s">
        <v>224</v>
      </c>
    </row>
    <row r="42" customFormat="false" ht="15" hidden="false" customHeight="false" outlineLevel="0" collapsed="false">
      <c r="A42" s="2" t="n">
        <v>41</v>
      </c>
      <c r="B42" s="3" t="s">
        <v>225</v>
      </c>
      <c r="C42" s="3" t="s">
        <v>226</v>
      </c>
      <c r="D42" s="4" t="n">
        <v>8.4</v>
      </c>
      <c r="E42" s="2" t="n">
        <v>2024</v>
      </c>
      <c r="F42" s="3" t="s">
        <v>14</v>
      </c>
      <c r="G42" s="3" t="s">
        <v>227</v>
      </c>
      <c r="H42" s="3" t="s">
        <v>16</v>
      </c>
      <c r="I42" s="3" t="s">
        <v>16</v>
      </c>
      <c r="J42" s="3" t="s">
        <v>208</v>
      </c>
      <c r="K42" s="3" t="s">
        <v>53</v>
      </c>
      <c r="L42" s="3" t="s">
        <v>228</v>
      </c>
    </row>
    <row r="43" customFormat="false" ht="23.85" hidden="false" customHeight="false" outlineLevel="0" collapsed="false">
      <c r="A43" s="5" t="n">
        <v>42</v>
      </c>
      <c r="B43" s="6" t="s">
        <v>229</v>
      </c>
      <c r="C43" s="6" t="s">
        <v>230</v>
      </c>
      <c r="D43" s="7" t="n">
        <v>8.3</v>
      </c>
      <c r="E43" s="5" t="n">
        <v>2024</v>
      </c>
      <c r="F43" s="6" t="s">
        <v>231</v>
      </c>
      <c r="G43" s="6" t="s">
        <v>232</v>
      </c>
      <c r="H43" s="6" t="s">
        <v>233</v>
      </c>
      <c r="I43" s="6" t="s">
        <v>234</v>
      </c>
      <c r="J43" s="6" t="s">
        <v>185</v>
      </c>
      <c r="K43" s="6" t="s">
        <v>18</v>
      </c>
      <c r="L43" s="6" t="s">
        <v>235</v>
      </c>
    </row>
    <row r="44" customFormat="false" ht="15" hidden="false" customHeight="false" outlineLevel="0" collapsed="false">
      <c r="A44" s="2" t="n">
        <v>43</v>
      </c>
      <c r="B44" s="3" t="s">
        <v>236</v>
      </c>
      <c r="C44" s="3" t="s">
        <v>237</v>
      </c>
      <c r="D44" s="4" t="n">
        <v>8</v>
      </c>
      <c r="E44" s="2" t="n">
        <v>2024</v>
      </c>
      <c r="F44" s="3" t="s">
        <v>212</v>
      </c>
      <c r="G44" s="3" t="s">
        <v>238</v>
      </c>
      <c r="H44" s="3" t="s">
        <v>16</v>
      </c>
      <c r="I44" s="3" t="s">
        <v>16</v>
      </c>
      <c r="J44" s="3" t="s">
        <v>239</v>
      </c>
      <c r="K44" s="3" t="s">
        <v>240</v>
      </c>
      <c r="L44" s="3" t="s">
        <v>241</v>
      </c>
    </row>
    <row r="45" customFormat="false" ht="15" hidden="false" customHeight="false" outlineLevel="0" collapsed="false">
      <c r="A45" s="5" t="n">
        <v>44</v>
      </c>
      <c r="B45" s="6" t="s">
        <v>242</v>
      </c>
      <c r="C45" s="6" t="s">
        <v>243</v>
      </c>
      <c r="D45" s="7" t="n">
        <v>7.75</v>
      </c>
      <c r="E45" s="5" t="n">
        <v>2024</v>
      </c>
      <c r="F45" s="6" t="s">
        <v>244</v>
      </c>
      <c r="G45" s="6" t="s">
        <v>245</v>
      </c>
      <c r="H45" s="6" t="s">
        <v>16</v>
      </c>
      <c r="I45" s="6" t="s">
        <v>16</v>
      </c>
      <c r="J45" s="6" t="s">
        <v>100</v>
      </c>
      <c r="K45" s="6" t="s">
        <v>30</v>
      </c>
      <c r="L45" s="6" t="s">
        <v>246</v>
      </c>
    </row>
    <row r="46" customFormat="false" ht="23.85" hidden="false" customHeight="false" outlineLevel="0" collapsed="false">
      <c r="A46" s="2" t="n">
        <v>45</v>
      </c>
      <c r="B46" s="3" t="s">
        <v>247</v>
      </c>
      <c r="C46" s="3" t="s">
        <v>248</v>
      </c>
      <c r="D46" s="4" t="n">
        <v>7.4</v>
      </c>
      <c r="E46" s="2" t="n">
        <v>2024</v>
      </c>
      <c r="F46" s="3" t="s">
        <v>57</v>
      </c>
      <c r="G46" s="3" t="s">
        <v>249</v>
      </c>
      <c r="H46" s="3" t="s">
        <v>59</v>
      </c>
      <c r="I46" s="3" t="s">
        <v>250</v>
      </c>
      <c r="J46" s="3" t="s">
        <v>251</v>
      </c>
      <c r="K46" s="3" t="s">
        <v>18</v>
      </c>
      <c r="L46" s="3" t="s">
        <v>252</v>
      </c>
    </row>
    <row r="47" customFormat="false" ht="15" hidden="false" customHeight="false" outlineLevel="0" collapsed="false">
      <c r="A47" s="5" t="n">
        <v>46</v>
      </c>
      <c r="B47" s="6" t="s">
        <v>253</v>
      </c>
      <c r="C47" s="6" t="s">
        <v>254</v>
      </c>
      <c r="D47" s="7" t="n">
        <v>7.3</v>
      </c>
      <c r="E47" s="5" t="n">
        <v>2024</v>
      </c>
      <c r="F47" s="6" t="s">
        <v>40</v>
      </c>
      <c r="G47" s="6" t="s">
        <v>255</v>
      </c>
      <c r="H47" s="6" t="s">
        <v>16</v>
      </c>
      <c r="I47" s="6" t="s">
        <v>16</v>
      </c>
      <c r="J47" s="6" t="s">
        <v>100</v>
      </c>
      <c r="K47" s="6" t="s">
        <v>101</v>
      </c>
      <c r="L47" s="6" t="s">
        <v>256</v>
      </c>
    </row>
    <row r="48" customFormat="false" ht="15" hidden="false" customHeight="false" outlineLevel="0" collapsed="false">
      <c r="A48" s="2" t="n">
        <v>47</v>
      </c>
      <c r="B48" s="3" t="s">
        <v>257</v>
      </c>
      <c r="C48" s="3" t="s">
        <v>258</v>
      </c>
      <c r="D48" s="4" t="n">
        <v>7.2</v>
      </c>
      <c r="E48" s="2" t="n">
        <v>2024</v>
      </c>
      <c r="F48" s="3" t="s">
        <v>259</v>
      </c>
      <c r="G48" s="3" t="s">
        <v>260</v>
      </c>
      <c r="H48" s="3" t="s">
        <v>16</v>
      </c>
      <c r="I48" s="3" t="s">
        <v>261</v>
      </c>
      <c r="J48" s="3" t="s">
        <v>145</v>
      </c>
      <c r="K48" s="3" t="s">
        <v>262</v>
      </c>
      <c r="L48" s="3" t="s">
        <v>263</v>
      </c>
    </row>
    <row r="49" customFormat="false" ht="15" hidden="false" customHeight="false" outlineLevel="0" collapsed="false">
      <c r="A49" s="5" t="n">
        <v>48</v>
      </c>
      <c r="B49" s="6" t="s">
        <v>264</v>
      </c>
      <c r="C49" s="6" t="s">
        <v>265</v>
      </c>
      <c r="D49" s="7" t="n">
        <v>7.2</v>
      </c>
      <c r="E49" s="5" t="n">
        <v>2024</v>
      </c>
      <c r="F49" s="6" t="s">
        <v>14</v>
      </c>
      <c r="G49" s="6" t="s">
        <v>266</v>
      </c>
      <c r="H49" s="6" t="s">
        <v>267</v>
      </c>
      <c r="I49" s="6" t="s">
        <v>16</v>
      </c>
      <c r="J49" s="6" t="s">
        <v>208</v>
      </c>
      <c r="K49" s="6" t="s">
        <v>101</v>
      </c>
      <c r="L49" s="6" t="s">
        <v>268</v>
      </c>
    </row>
    <row r="50" customFormat="false" ht="15" hidden="false" customHeight="false" outlineLevel="0" collapsed="false">
      <c r="A50" s="2" t="n">
        <v>49</v>
      </c>
      <c r="B50" s="3" t="s">
        <v>269</v>
      </c>
      <c r="C50" s="3" t="s">
        <v>270</v>
      </c>
      <c r="D50" s="4" t="n">
        <v>6.75</v>
      </c>
      <c r="E50" s="2" t="n">
        <v>2025</v>
      </c>
      <c r="F50" s="3" t="s">
        <v>14</v>
      </c>
      <c r="G50" s="3" t="s">
        <v>271</v>
      </c>
      <c r="H50" s="3" t="s">
        <v>16</v>
      </c>
      <c r="I50" s="3" t="s">
        <v>16</v>
      </c>
      <c r="J50" s="3" t="s">
        <v>100</v>
      </c>
      <c r="K50" s="3" t="s">
        <v>79</v>
      </c>
      <c r="L50" s="3" t="s">
        <v>272</v>
      </c>
    </row>
    <row r="51" customFormat="false" ht="23.85" hidden="false" customHeight="false" outlineLevel="0" collapsed="false">
      <c r="A51" s="5" t="n">
        <v>50</v>
      </c>
      <c r="B51" s="6" t="s">
        <v>273</v>
      </c>
      <c r="C51" s="6" t="s">
        <v>274</v>
      </c>
      <c r="D51" s="7" t="n">
        <v>6.5</v>
      </c>
      <c r="E51" s="5" t="n">
        <v>2024</v>
      </c>
      <c r="F51" s="6" t="s">
        <v>94</v>
      </c>
      <c r="G51" s="6" t="s">
        <v>275</v>
      </c>
      <c r="H51" s="6" t="s">
        <v>276</v>
      </c>
      <c r="I51" s="6" t="s">
        <v>261</v>
      </c>
      <c r="J51" s="6" t="s">
        <v>208</v>
      </c>
      <c r="K51" s="6" t="s">
        <v>53</v>
      </c>
      <c r="L51" s="6" t="s">
        <v>277</v>
      </c>
    </row>
    <row r="52" customFormat="false" ht="15" hidden="false" customHeight="false" outlineLevel="0" collapsed="false">
      <c r="A52" s="2" t="n">
        <v>51</v>
      </c>
      <c r="B52" s="3" t="s">
        <v>278</v>
      </c>
      <c r="C52" s="3" t="s">
        <v>279</v>
      </c>
      <c r="D52" s="4" t="n">
        <v>6.4</v>
      </c>
      <c r="E52" s="2" t="n">
        <v>2024</v>
      </c>
      <c r="F52" s="3" t="s">
        <v>14</v>
      </c>
      <c r="G52" s="3" t="s">
        <v>280</v>
      </c>
      <c r="H52" s="3" t="s">
        <v>16</v>
      </c>
      <c r="I52" s="3" t="s">
        <v>16</v>
      </c>
      <c r="J52" s="3" t="s">
        <v>100</v>
      </c>
      <c r="K52" s="3" t="s">
        <v>53</v>
      </c>
      <c r="L52" s="3" t="s">
        <v>281</v>
      </c>
    </row>
    <row r="53" customFormat="false" ht="15" hidden="false" customHeight="false" outlineLevel="0" collapsed="false">
      <c r="A53" s="5" t="n">
        <v>52</v>
      </c>
      <c r="B53" s="6" t="s">
        <v>282</v>
      </c>
      <c r="C53" s="6" t="s">
        <v>283</v>
      </c>
      <c r="D53" s="7" t="n">
        <v>5.9</v>
      </c>
      <c r="E53" s="5" t="n">
        <v>2024</v>
      </c>
      <c r="F53" s="6" t="s">
        <v>14</v>
      </c>
      <c r="G53" s="6" t="s">
        <v>284</v>
      </c>
      <c r="H53" s="6" t="s">
        <v>112</v>
      </c>
      <c r="I53" s="6" t="s">
        <v>155</v>
      </c>
      <c r="J53" s="6" t="s">
        <v>145</v>
      </c>
      <c r="K53" s="6" t="s">
        <v>101</v>
      </c>
      <c r="L53" s="6" t="s">
        <v>285</v>
      </c>
    </row>
    <row r="54" customFormat="false" ht="15" hidden="false" customHeight="false" outlineLevel="0" collapsed="false">
      <c r="A54" s="2" t="n">
        <v>53</v>
      </c>
      <c r="B54" s="3" t="s">
        <v>286</v>
      </c>
      <c r="C54" s="3" t="s">
        <v>287</v>
      </c>
      <c r="D54" s="4" t="n">
        <v>5.3</v>
      </c>
      <c r="E54" s="2" t="n">
        <v>2024</v>
      </c>
      <c r="F54" s="3" t="s">
        <v>14</v>
      </c>
      <c r="G54" s="3" t="s">
        <v>288</v>
      </c>
      <c r="H54" s="3" t="s">
        <v>16</v>
      </c>
      <c r="I54" s="3" t="s">
        <v>261</v>
      </c>
      <c r="J54" s="3" t="s">
        <v>208</v>
      </c>
      <c r="K54" s="3" t="s">
        <v>101</v>
      </c>
      <c r="L54" s="3" t="s">
        <v>289</v>
      </c>
    </row>
    <row r="55" customFormat="false" ht="15" hidden="false" customHeight="false" outlineLevel="0" collapsed="false">
      <c r="A55" s="5" t="n">
        <v>54</v>
      </c>
      <c r="B55" s="6" t="s">
        <v>290</v>
      </c>
      <c r="C55" s="6" t="s">
        <v>291</v>
      </c>
      <c r="D55" s="7" t="n">
        <v>4.9</v>
      </c>
      <c r="E55" s="5" t="n">
        <v>2024</v>
      </c>
      <c r="F55" s="6" t="s">
        <v>69</v>
      </c>
      <c r="G55" s="6" t="s">
        <v>292</v>
      </c>
      <c r="H55" s="6" t="s">
        <v>16</v>
      </c>
      <c r="I55" s="6" t="s">
        <v>16</v>
      </c>
      <c r="J55" s="6" t="s">
        <v>100</v>
      </c>
      <c r="K55" s="6" t="s">
        <v>101</v>
      </c>
      <c r="L55" s="6" t="s">
        <v>293</v>
      </c>
    </row>
    <row r="56" customFormat="false" ht="15" hidden="false" customHeight="false" outlineLevel="0" collapsed="false">
      <c r="A56" s="2" t="n">
        <v>55</v>
      </c>
      <c r="B56" s="3" t="s">
        <v>167</v>
      </c>
      <c r="C56" s="3" t="s">
        <v>294</v>
      </c>
      <c r="D56" s="4" t="n">
        <v>4.8</v>
      </c>
      <c r="E56" s="2" t="n">
        <v>2023</v>
      </c>
      <c r="F56" s="3" t="s">
        <v>69</v>
      </c>
      <c r="G56" s="3" t="s">
        <v>295</v>
      </c>
      <c r="H56" s="3" t="s">
        <v>16</v>
      </c>
      <c r="I56" s="3" t="s">
        <v>16</v>
      </c>
      <c r="J56" s="3" t="s">
        <v>100</v>
      </c>
      <c r="K56" s="3" t="s">
        <v>170</v>
      </c>
      <c r="L56" s="3" t="s">
        <v>296</v>
      </c>
    </row>
    <row r="57" customFormat="false" ht="15" hidden="false" customHeight="false" outlineLevel="0" collapsed="false">
      <c r="A57" s="5" t="n">
        <v>56</v>
      </c>
      <c r="B57" s="6" t="s">
        <v>297</v>
      </c>
      <c r="C57" s="6" t="s">
        <v>298</v>
      </c>
      <c r="D57" s="7" t="n">
        <v>4.65</v>
      </c>
      <c r="E57" s="5" t="n">
        <v>2025</v>
      </c>
      <c r="F57" s="6" t="s">
        <v>94</v>
      </c>
      <c r="G57" s="6" t="s">
        <v>299</v>
      </c>
      <c r="H57" s="6" t="s">
        <v>261</v>
      </c>
      <c r="I57" s="6" t="s">
        <v>261</v>
      </c>
      <c r="J57" s="6" t="s">
        <v>300</v>
      </c>
      <c r="K57" s="6" t="s">
        <v>53</v>
      </c>
      <c r="L57" s="6" t="s">
        <v>301</v>
      </c>
    </row>
    <row r="58" customFormat="false" ht="15" hidden="false" customHeight="false" outlineLevel="0" collapsed="false">
      <c r="A58" s="2" t="n">
        <v>57</v>
      </c>
      <c r="B58" s="3" t="s">
        <v>302</v>
      </c>
      <c r="C58" s="3" t="s">
        <v>303</v>
      </c>
      <c r="D58" s="4" t="n">
        <v>4.4</v>
      </c>
      <c r="E58" s="2" t="n">
        <v>2024</v>
      </c>
      <c r="F58" s="3" t="s">
        <v>105</v>
      </c>
      <c r="G58" s="3" t="s">
        <v>304</v>
      </c>
      <c r="H58" s="3" t="s">
        <v>305</v>
      </c>
      <c r="I58" s="3" t="s">
        <v>16</v>
      </c>
      <c r="J58" s="3" t="s">
        <v>306</v>
      </c>
      <c r="K58" s="3" t="s">
        <v>30</v>
      </c>
      <c r="L58" s="3" t="s">
        <v>307</v>
      </c>
    </row>
    <row r="59" customFormat="false" ht="15" hidden="false" customHeight="false" outlineLevel="0" collapsed="false">
      <c r="A59" s="5" t="n">
        <v>58</v>
      </c>
      <c r="B59" s="6" t="s">
        <v>308</v>
      </c>
      <c r="C59" s="6" t="s">
        <v>309</v>
      </c>
      <c r="D59" s="7" t="n">
        <v>4.3</v>
      </c>
      <c r="E59" s="5" t="n">
        <v>2024</v>
      </c>
      <c r="F59" s="6" t="s">
        <v>69</v>
      </c>
      <c r="G59" s="6" t="s">
        <v>310</v>
      </c>
      <c r="H59" s="6" t="s">
        <v>16</v>
      </c>
      <c r="I59" s="6" t="s">
        <v>16</v>
      </c>
      <c r="J59" s="6" t="s">
        <v>100</v>
      </c>
      <c r="K59" s="6" t="s">
        <v>101</v>
      </c>
      <c r="L59" s="6" t="s">
        <v>311</v>
      </c>
    </row>
    <row r="60" customFormat="false" ht="15" hidden="false" customHeight="false" outlineLevel="0" collapsed="false">
      <c r="A60" s="2" t="n">
        <v>59</v>
      </c>
      <c r="B60" s="3" t="s">
        <v>312</v>
      </c>
      <c r="C60" s="3" t="s">
        <v>313</v>
      </c>
      <c r="D60" s="4" t="n">
        <v>4.18</v>
      </c>
      <c r="E60" s="2" t="n">
        <v>2024</v>
      </c>
      <c r="F60" s="3" t="s">
        <v>64</v>
      </c>
      <c r="G60" s="3" t="s">
        <v>314</v>
      </c>
      <c r="H60" s="3" t="s">
        <v>315</v>
      </c>
      <c r="I60" s="3" t="s">
        <v>261</v>
      </c>
      <c r="J60" s="3" t="s">
        <v>145</v>
      </c>
      <c r="K60" s="3" t="s">
        <v>53</v>
      </c>
      <c r="L60" s="3" t="s">
        <v>316</v>
      </c>
    </row>
    <row r="61" customFormat="false" ht="15" hidden="false" customHeight="false" outlineLevel="0" collapsed="false">
      <c r="A61" s="5" t="n">
        <v>60</v>
      </c>
      <c r="B61" s="6" t="s">
        <v>167</v>
      </c>
      <c r="C61" s="6" t="s">
        <v>317</v>
      </c>
      <c r="D61" s="7" t="n">
        <v>4.1</v>
      </c>
      <c r="E61" s="5" t="n">
        <v>2023</v>
      </c>
      <c r="F61" s="6" t="s">
        <v>69</v>
      </c>
      <c r="G61" s="6" t="s">
        <v>318</v>
      </c>
      <c r="H61" s="6" t="s">
        <v>16</v>
      </c>
      <c r="I61" s="6" t="s">
        <v>16</v>
      </c>
      <c r="J61" s="6" t="s">
        <v>100</v>
      </c>
      <c r="K61" s="6" t="s">
        <v>170</v>
      </c>
      <c r="L61" s="6" t="s">
        <v>319</v>
      </c>
    </row>
    <row r="62" customFormat="false" ht="15" hidden="false" customHeight="false" outlineLevel="0" collapsed="false">
      <c r="A62" s="2" t="n">
        <v>61</v>
      </c>
      <c r="B62" s="3" t="s">
        <v>320</v>
      </c>
      <c r="C62" s="3" t="s">
        <v>321</v>
      </c>
      <c r="D62" s="4" t="n">
        <v>3.5</v>
      </c>
      <c r="E62" s="2" t="n">
        <v>2024</v>
      </c>
      <c r="F62" s="3" t="s">
        <v>40</v>
      </c>
      <c r="G62" s="3" t="s">
        <v>322</v>
      </c>
      <c r="H62" s="3" t="s">
        <v>16</v>
      </c>
      <c r="I62" s="3" t="s">
        <v>323</v>
      </c>
      <c r="J62" s="3" t="s">
        <v>208</v>
      </c>
      <c r="K62" s="3" t="s">
        <v>101</v>
      </c>
      <c r="L62" s="3" t="s">
        <v>324</v>
      </c>
    </row>
    <row r="63" customFormat="false" ht="15" hidden="false" customHeight="false" outlineLevel="0" collapsed="false">
      <c r="A63" s="5" t="n">
        <v>62</v>
      </c>
      <c r="B63" s="6" t="s">
        <v>325</v>
      </c>
      <c r="C63" s="6" t="s">
        <v>326</v>
      </c>
      <c r="D63" s="7" t="n">
        <v>3.2</v>
      </c>
      <c r="E63" s="5" t="n">
        <v>2023</v>
      </c>
      <c r="F63" s="6" t="s">
        <v>69</v>
      </c>
      <c r="G63" s="6" t="s">
        <v>327</v>
      </c>
      <c r="H63" s="6" t="s">
        <v>328</v>
      </c>
      <c r="I63" s="6" t="s">
        <v>329</v>
      </c>
      <c r="J63" s="6" t="s">
        <v>100</v>
      </c>
      <c r="K63" s="6" t="s">
        <v>101</v>
      </c>
      <c r="L63" s="6" t="s">
        <v>330</v>
      </c>
    </row>
    <row r="64" customFormat="false" ht="23.85" hidden="false" customHeight="false" outlineLevel="0" collapsed="false">
      <c r="A64" s="2" t="n">
        <v>63</v>
      </c>
      <c r="B64" s="3" t="s">
        <v>331</v>
      </c>
      <c r="C64" s="3" t="s">
        <v>332</v>
      </c>
      <c r="D64" s="4" t="n">
        <v>3.16</v>
      </c>
      <c r="E64" s="2" t="n">
        <v>2024</v>
      </c>
      <c r="F64" s="3" t="s">
        <v>333</v>
      </c>
      <c r="G64" s="3" t="s">
        <v>334</v>
      </c>
      <c r="H64" s="3" t="s">
        <v>261</v>
      </c>
      <c r="I64" s="3" t="s">
        <v>261</v>
      </c>
      <c r="J64" s="3" t="s">
        <v>335</v>
      </c>
      <c r="K64" s="3" t="s">
        <v>101</v>
      </c>
      <c r="L64" s="3" t="s">
        <v>336</v>
      </c>
    </row>
    <row r="65" customFormat="false" ht="23.85" hidden="false" customHeight="false" outlineLevel="0" collapsed="false">
      <c r="A65" s="5" t="n">
        <v>64</v>
      </c>
      <c r="B65" s="6" t="s">
        <v>337</v>
      </c>
      <c r="C65" s="6" t="s">
        <v>338</v>
      </c>
      <c r="D65" s="7" t="n">
        <v>3</v>
      </c>
      <c r="E65" s="5" t="n">
        <v>2025</v>
      </c>
      <c r="F65" s="6" t="s">
        <v>64</v>
      </c>
      <c r="G65" s="6" t="s">
        <v>339</v>
      </c>
      <c r="H65" s="6" t="s">
        <v>112</v>
      </c>
      <c r="I65" s="6" t="s">
        <v>340</v>
      </c>
      <c r="J65" s="6" t="s">
        <v>145</v>
      </c>
      <c r="K65" s="6" t="s">
        <v>18</v>
      </c>
      <c r="L65" s="6" t="s">
        <v>341</v>
      </c>
    </row>
    <row r="66" customFormat="false" ht="15" hidden="false" customHeight="false" outlineLevel="0" collapsed="false">
      <c r="A66" s="2" t="n">
        <v>65</v>
      </c>
      <c r="B66" s="3" t="s">
        <v>342</v>
      </c>
      <c r="C66" s="3" t="s">
        <v>343</v>
      </c>
      <c r="D66" s="4" t="n">
        <v>3</v>
      </c>
      <c r="E66" s="2" t="n">
        <v>2025</v>
      </c>
      <c r="F66" s="3" t="s">
        <v>75</v>
      </c>
      <c r="G66" s="3" t="s">
        <v>76</v>
      </c>
      <c r="H66" s="3" t="s">
        <v>47</v>
      </c>
      <c r="I66" s="3" t="s">
        <v>193</v>
      </c>
      <c r="J66" s="3" t="s">
        <v>344</v>
      </c>
      <c r="K66" s="3" t="s">
        <v>18</v>
      </c>
      <c r="L66" s="3" t="s">
        <v>345</v>
      </c>
    </row>
    <row r="67" customFormat="false" ht="15" hidden="false" customHeight="false" outlineLevel="0" collapsed="false">
      <c r="A67" s="5" t="n">
        <v>66</v>
      </c>
      <c r="B67" s="6" t="s">
        <v>346</v>
      </c>
      <c r="C67" s="6" t="s">
        <v>347</v>
      </c>
      <c r="D67" s="7" t="n">
        <v>2.7</v>
      </c>
      <c r="E67" s="5" t="n">
        <v>2023</v>
      </c>
      <c r="F67" s="6" t="s">
        <v>69</v>
      </c>
      <c r="G67" s="6" t="s">
        <v>348</v>
      </c>
      <c r="H67" s="6" t="s">
        <v>328</v>
      </c>
      <c r="I67" s="6" t="s">
        <v>16</v>
      </c>
      <c r="J67" s="6" t="s">
        <v>100</v>
      </c>
      <c r="K67" s="6" t="s">
        <v>170</v>
      </c>
      <c r="L67" s="6" t="s">
        <v>349</v>
      </c>
    </row>
    <row r="68" customFormat="false" ht="15" hidden="false" customHeight="false" outlineLevel="0" collapsed="false">
      <c r="A68" s="2" t="n">
        <v>67</v>
      </c>
      <c r="B68" s="3" t="s">
        <v>350</v>
      </c>
      <c r="C68" s="3" t="s">
        <v>351</v>
      </c>
      <c r="D68" s="4" t="n">
        <v>2.6</v>
      </c>
      <c r="E68" s="2" t="n">
        <v>2024</v>
      </c>
      <c r="F68" s="3" t="s">
        <v>28</v>
      </c>
      <c r="G68" s="3" t="s">
        <v>352</v>
      </c>
      <c r="H68" s="3" t="s">
        <v>353</v>
      </c>
      <c r="I68" s="3" t="s">
        <v>250</v>
      </c>
      <c r="J68" s="3" t="s">
        <v>145</v>
      </c>
      <c r="K68" s="3" t="s">
        <v>53</v>
      </c>
      <c r="L68" s="3" t="s">
        <v>354</v>
      </c>
    </row>
    <row r="69" customFormat="false" ht="15" hidden="false" customHeight="false" outlineLevel="0" collapsed="false">
      <c r="A69" s="5" t="n">
        <v>68</v>
      </c>
      <c r="B69" s="6" t="s">
        <v>355</v>
      </c>
      <c r="C69" s="6" t="s">
        <v>356</v>
      </c>
      <c r="D69" s="7" t="n">
        <v>2.5</v>
      </c>
      <c r="E69" s="5" t="n">
        <v>2024</v>
      </c>
      <c r="F69" s="6" t="s">
        <v>57</v>
      </c>
      <c r="G69" s="6" t="s">
        <v>357</v>
      </c>
      <c r="H69" s="6" t="s">
        <v>358</v>
      </c>
      <c r="I69" s="6" t="s">
        <v>359</v>
      </c>
      <c r="J69" s="6" t="s">
        <v>145</v>
      </c>
      <c r="K69" s="6" t="s">
        <v>101</v>
      </c>
      <c r="L69" s="6" t="s">
        <v>360</v>
      </c>
    </row>
    <row r="70" customFormat="false" ht="15" hidden="false" customHeight="false" outlineLevel="0" collapsed="false">
      <c r="A70" s="2" t="n">
        <v>69</v>
      </c>
      <c r="B70" s="3" t="s">
        <v>361</v>
      </c>
      <c r="C70" s="3" t="s">
        <v>362</v>
      </c>
      <c r="D70" s="4" t="n">
        <v>2.5</v>
      </c>
      <c r="E70" s="2" t="n">
        <v>2025</v>
      </c>
      <c r="F70" s="3" t="s">
        <v>14</v>
      </c>
      <c r="G70" s="3" t="s">
        <v>363</v>
      </c>
      <c r="H70" s="3" t="s">
        <v>16</v>
      </c>
      <c r="I70" s="3" t="s">
        <v>126</v>
      </c>
      <c r="J70" s="3" t="s">
        <v>208</v>
      </c>
      <c r="K70" s="3" t="s">
        <v>30</v>
      </c>
      <c r="L70" s="3" t="s">
        <v>364</v>
      </c>
    </row>
    <row r="71" customFormat="false" ht="23.85" hidden="false" customHeight="false" outlineLevel="0" collapsed="false">
      <c r="A71" s="5" t="n">
        <v>70</v>
      </c>
      <c r="B71" s="6" t="s">
        <v>365</v>
      </c>
      <c r="C71" s="6" t="s">
        <v>366</v>
      </c>
      <c r="D71" s="7" t="n">
        <v>2.4</v>
      </c>
      <c r="E71" s="5" t="n">
        <v>2024</v>
      </c>
      <c r="F71" s="6" t="s">
        <v>40</v>
      </c>
      <c r="G71" s="6" t="s">
        <v>52</v>
      </c>
      <c r="H71" s="6" t="s">
        <v>367</v>
      </c>
      <c r="I71" s="6" t="s">
        <v>367</v>
      </c>
      <c r="J71" s="6" t="s">
        <v>368</v>
      </c>
      <c r="K71" s="6" t="s">
        <v>53</v>
      </c>
      <c r="L71" s="6" t="s">
        <v>369</v>
      </c>
    </row>
    <row r="72" customFormat="false" ht="15" hidden="false" customHeight="false" outlineLevel="0" collapsed="false">
      <c r="A72" s="2" t="n">
        <v>71</v>
      </c>
      <c r="B72" s="3" t="s">
        <v>370</v>
      </c>
      <c r="C72" s="3" t="s">
        <v>371</v>
      </c>
      <c r="D72" s="4" t="n">
        <v>2.4</v>
      </c>
      <c r="E72" s="2" t="n">
        <v>2025</v>
      </c>
      <c r="F72" s="3" t="s">
        <v>105</v>
      </c>
      <c r="G72" s="3" t="s">
        <v>372</v>
      </c>
      <c r="H72" s="3" t="s">
        <v>250</v>
      </c>
      <c r="I72" s="3" t="s">
        <v>340</v>
      </c>
      <c r="J72" s="3" t="s">
        <v>373</v>
      </c>
      <c r="K72" s="3" t="s">
        <v>18</v>
      </c>
      <c r="L72" s="3" t="s">
        <v>374</v>
      </c>
    </row>
    <row r="73" customFormat="false" ht="15" hidden="false" customHeight="false" outlineLevel="0" collapsed="false">
      <c r="A73" s="5" t="n">
        <v>72</v>
      </c>
      <c r="B73" s="6" t="s">
        <v>375</v>
      </c>
      <c r="C73" s="6" t="s">
        <v>376</v>
      </c>
      <c r="D73" s="7" t="n">
        <v>2.2</v>
      </c>
      <c r="E73" s="5" t="n">
        <v>2024</v>
      </c>
      <c r="F73" s="6" t="s">
        <v>69</v>
      </c>
      <c r="G73" s="6" t="s">
        <v>377</v>
      </c>
      <c r="H73" s="6" t="s">
        <v>353</v>
      </c>
      <c r="I73" s="6" t="s">
        <v>16</v>
      </c>
      <c r="J73" s="6" t="s">
        <v>368</v>
      </c>
      <c r="K73" s="6" t="s">
        <v>101</v>
      </c>
      <c r="L73" s="6" t="s">
        <v>378</v>
      </c>
    </row>
    <row r="74" customFormat="false" ht="23.85" hidden="false" customHeight="false" outlineLevel="0" collapsed="false">
      <c r="A74" s="2" t="n">
        <v>73</v>
      </c>
      <c r="B74" s="3" t="s">
        <v>278</v>
      </c>
      <c r="C74" s="3" t="s">
        <v>379</v>
      </c>
      <c r="D74" s="4" t="n">
        <v>2.13</v>
      </c>
      <c r="E74" s="2" t="n">
        <v>2023</v>
      </c>
      <c r="F74" s="3" t="s">
        <v>14</v>
      </c>
      <c r="G74" s="3" t="s">
        <v>380</v>
      </c>
      <c r="H74" s="3" t="s">
        <v>16</v>
      </c>
      <c r="I74" s="3" t="s">
        <v>323</v>
      </c>
      <c r="J74" s="3" t="s">
        <v>368</v>
      </c>
      <c r="K74" s="3" t="s">
        <v>101</v>
      </c>
      <c r="L74" s="3" t="s">
        <v>381</v>
      </c>
    </row>
    <row r="75" customFormat="false" ht="15" hidden="false" customHeight="false" outlineLevel="0" collapsed="false">
      <c r="A75" s="5" t="n">
        <v>74</v>
      </c>
      <c r="B75" s="6" t="s">
        <v>382</v>
      </c>
      <c r="C75" s="6" t="s">
        <v>383</v>
      </c>
      <c r="D75" s="7" t="n">
        <v>2</v>
      </c>
      <c r="E75" s="5" t="n">
        <v>2024</v>
      </c>
      <c r="F75" s="6" t="s">
        <v>69</v>
      </c>
      <c r="G75" s="6" t="s">
        <v>384</v>
      </c>
      <c r="H75" s="6" t="s">
        <v>385</v>
      </c>
      <c r="I75" s="6" t="s">
        <v>60</v>
      </c>
      <c r="J75" s="6" t="s">
        <v>145</v>
      </c>
      <c r="K75" s="6" t="s">
        <v>101</v>
      </c>
      <c r="L75" s="6" t="s">
        <v>386</v>
      </c>
    </row>
    <row r="76" customFormat="false" ht="15" hidden="false" customHeight="false" outlineLevel="0" collapsed="false">
      <c r="A76" s="2" t="n">
        <v>75</v>
      </c>
      <c r="B76" s="3" t="s">
        <v>350</v>
      </c>
      <c r="C76" s="3" t="s">
        <v>387</v>
      </c>
      <c r="D76" s="4" t="n">
        <v>1.9</v>
      </c>
      <c r="E76" s="2" t="n">
        <v>2024</v>
      </c>
      <c r="F76" s="3" t="s">
        <v>28</v>
      </c>
      <c r="G76" s="3" t="s">
        <v>388</v>
      </c>
      <c r="H76" s="3" t="s">
        <v>353</v>
      </c>
      <c r="I76" s="3" t="s">
        <v>250</v>
      </c>
      <c r="J76" s="3" t="s">
        <v>145</v>
      </c>
      <c r="K76" s="3" t="s">
        <v>389</v>
      </c>
      <c r="L76" s="3" t="s">
        <v>390</v>
      </c>
    </row>
    <row r="77" customFormat="false" ht="15" hidden="false" customHeight="false" outlineLevel="0" collapsed="false">
      <c r="A77" s="5" t="n">
        <v>76</v>
      </c>
      <c r="B77" s="6" t="s">
        <v>391</v>
      </c>
      <c r="C77" s="6" t="s">
        <v>392</v>
      </c>
      <c r="D77" s="7" t="n">
        <v>1.6</v>
      </c>
      <c r="E77" s="5" t="n">
        <v>2025</v>
      </c>
      <c r="F77" s="6" t="s">
        <v>57</v>
      </c>
      <c r="G77" s="6" t="s">
        <v>393</v>
      </c>
      <c r="H77" s="6" t="s">
        <v>250</v>
      </c>
      <c r="I77" s="6" t="s">
        <v>155</v>
      </c>
      <c r="J77" s="6" t="s">
        <v>145</v>
      </c>
      <c r="K77" s="6" t="s">
        <v>18</v>
      </c>
      <c r="L77" s="6" t="s">
        <v>394</v>
      </c>
    </row>
    <row r="78" customFormat="false" ht="15" hidden="false" customHeight="false" outlineLevel="0" collapsed="false">
      <c r="A78" s="2" t="n">
        <v>77</v>
      </c>
      <c r="B78" s="3" t="s">
        <v>395</v>
      </c>
      <c r="C78" s="3" t="s">
        <v>396</v>
      </c>
      <c r="D78" s="4" t="n">
        <v>1.46</v>
      </c>
      <c r="E78" s="2" t="n">
        <v>2024</v>
      </c>
      <c r="F78" s="3" t="s">
        <v>14</v>
      </c>
      <c r="G78" s="3" t="s">
        <v>397</v>
      </c>
      <c r="H78" s="3" t="s">
        <v>16</v>
      </c>
      <c r="I78" s="3" t="s">
        <v>261</v>
      </c>
      <c r="J78" s="3" t="s">
        <v>145</v>
      </c>
      <c r="K78" s="3" t="s">
        <v>53</v>
      </c>
      <c r="L78" s="3" t="s">
        <v>398</v>
      </c>
    </row>
    <row r="79" customFormat="false" ht="15" hidden="false" customHeight="false" outlineLevel="0" collapsed="false">
      <c r="A79" s="5" t="n">
        <v>78</v>
      </c>
      <c r="B79" s="6" t="s">
        <v>399</v>
      </c>
      <c r="C79" s="6" t="s">
        <v>400</v>
      </c>
      <c r="D79" s="7" t="n">
        <v>1.39</v>
      </c>
      <c r="E79" s="5" t="n">
        <v>2024</v>
      </c>
      <c r="F79" s="6" t="s">
        <v>57</v>
      </c>
      <c r="G79" s="6" t="s">
        <v>357</v>
      </c>
      <c r="H79" s="6" t="s">
        <v>250</v>
      </c>
      <c r="I79" s="6" t="s">
        <v>60</v>
      </c>
      <c r="J79" s="6" t="s">
        <v>145</v>
      </c>
      <c r="K79" s="6" t="s">
        <v>101</v>
      </c>
      <c r="L79" s="6" t="s">
        <v>401</v>
      </c>
    </row>
    <row r="80" customFormat="false" ht="23.85" hidden="false" customHeight="false" outlineLevel="0" collapsed="false">
      <c r="A80" s="2" t="n">
        <v>79</v>
      </c>
      <c r="B80" s="3" t="s">
        <v>402</v>
      </c>
      <c r="C80" s="3" t="s">
        <v>403</v>
      </c>
      <c r="D80" s="4" t="n">
        <v>0.82</v>
      </c>
      <c r="E80" s="2" t="n">
        <v>2024</v>
      </c>
      <c r="F80" s="3" t="s">
        <v>40</v>
      </c>
      <c r="G80" s="3" t="s">
        <v>52</v>
      </c>
      <c r="H80" s="3" t="s">
        <v>16</v>
      </c>
      <c r="I80" s="3" t="s">
        <v>404</v>
      </c>
      <c r="J80" s="3" t="s">
        <v>368</v>
      </c>
      <c r="K80" s="3" t="s">
        <v>30</v>
      </c>
      <c r="L80" s="3" t="s">
        <v>405</v>
      </c>
    </row>
    <row r="81" customFormat="false" ht="15" hidden="false" customHeight="false" outlineLevel="0" collapsed="false">
      <c r="A81" s="5" t="n">
        <v>80</v>
      </c>
      <c r="B81" s="6" t="s">
        <v>406</v>
      </c>
      <c r="C81" s="6" t="s">
        <v>407</v>
      </c>
      <c r="D81" s="7" t="n">
        <v>0.776</v>
      </c>
      <c r="E81" s="5" t="n">
        <v>2023</v>
      </c>
      <c r="F81" s="6" t="s">
        <v>14</v>
      </c>
      <c r="G81" s="6" t="s">
        <v>408</v>
      </c>
      <c r="H81" s="6" t="s">
        <v>112</v>
      </c>
      <c r="I81" s="6" t="s">
        <v>409</v>
      </c>
      <c r="J81" s="6" t="s">
        <v>145</v>
      </c>
      <c r="K81" s="6" t="s">
        <v>101</v>
      </c>
      <c r="L81" s="6" t="s">
        <v>410</v>
      </c>
    </row>
    <row r="82" customFormat="false" ht="15" hidden="false" customHeight="false" outlineLevel="0" collapsed="false">
      <c r="A82" s="2" t="n">
        <v>81</v>
      </c>
      <c r="B82" s="3" t="s">
        <v>411</v>
      </c>
      <c r="C82" s="3" t="s">
        <v>412</v>
      </c>
      <c r="D82" s="4" t="n">
        <v>0.75</v>
      </c>
      <c r="E82" s="2" t="n">
        <v>2024</v>
      </c>
      <c r="F82" s="3" t="s">
        <v>212</v>
      </c>
      <c r="G82" s="3" t="s">
        <v>413</v>
      </c>
      <c r="H82" s="3" t="s">
        <v>16</v>
      </c>
      <c r="I82" s="3" t="s">
        <v>16</v>
      </c>
      <c r="J82" s="3" t="s">
        <v>100</v>
      </c>
      <c r="K82" s="3" t="s">
        <v>101</v>
      </c>
      <c r="L82" s="3" t="s">
        <v>414</v>
      </c>
    </row>
    <row r="84" customFormat="false" ht="15" hidden="false" customHeight="false" outlineLevel="0" collapsed="false">
      <c r="C84" s="8" t="s">
        <v>415</v>
      </c>
      <c r="D84" s="9" t="n">
        <f aca="false">SUM(D2:D82)</f>
        <v>1564.816</v>
      </c>
    </row>
    <row r="85" customFormat="false" ht="15" hidden="false" customHeight="false" outlineLevel="0" collapsed="false">
      <c r="C85" s="8" t="s">
        <v>416</v>
      </c>
      <c r="D85" s="10" t="n">
        <f aca="false">COUNTA(B2:B82)</f>
        <v>81</v>
      </c>
    </row>
    <row r="86" customFormat="false" ht="15" hidden="false" customHeight="false" outlineLevel="0" collapsed="false">
      <c r="C86" s="8" t="s">
        <v>417</v>
      </c>
      <c r="D86" s="9" t="n">
        <f aca="false">AVERAGE(D2:D82)</f>
        <v>19.3187160493827</v>
      </c>
    </row>
    <row r="87" customFormat="false" ht="15" hidden="false" customHeight="false" outlineLevel="0" collapsed="false">
      <c r="C87" s="8" t="s">
        <v>418</v>
      </c>
      <c r="D87" s="9" t="n">
        <f aca="false">MEDIAN(D2:D82)</f>
        <v>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20"/>
  </cols>
  <sheetData>
    <row r="1" customFormat="false" ht="15" hidden="false" customHeight="false" outlineLevel="0" collapsed="false">
      <c r="A1" s="17" t="s">
        <v>652</v>
      </c>
    </row>
    <row r="2" customFormat="false" ht="15" hidden="false" customHeight="false" outlineLevel="0" collapsed="false">
      <c r="A2" s="18"/>
    </row>
    <row r="3" customFormat="false" ht="15" hidden="false" customHeight="false" outlineLevel="0" collapsed="false">
      <c r="A3" s="17" t="s">
        <v>653</v>
      </c>
    </row>
    <row r="4" customFormat="false" ht="23.85" hidden="false" customHeight="false" outlineLevel="0" collapsed="false">
      <c r="A4" s="18" t="s">
        <v>654</v>
      </c>
    </row>
    <row r="5" customFormat="false" ht="15" hidden="false" customHeight="false" outlineLevel="0" collapsed="false">
      <c r="A5" s="18"/>
    </row>
    <row r="6" customFormat="false" ht="15" hidden="false" customHeight="false" outlineLevel="0" collapsed="false">
      <c r="A6" s="17" t="s">
        <v>655</v>
      </c>
    </row>
    <row r="7" customFormat="false" ht="15" hidden="false" customHeight="false" outlineLevel="0" collapsed="false">
      <c r="A7" s="18" t="s">
        <v>656</v>
      </c>
    </row>
    <row r="8" customFormat="false" ht="15" hidden="false" customHeight="false" outlineLevel="0" collapsed="false">
      <c r="A8" s="18" t="s">
        <v>657</v>
      </c>
    </row>
    <row r="9" customFormat="false" ht="15" hidden="false" customHeight="false" outlineLevel="0" collapsed="false">
      <c r="A9" s="18" t="s">
        <v>658</v>
      </c>
    </row>
    <row r="10" customFormat="false" ht="15" hidden="false" customHeight="false" outlineLevel="0" collapsed="false">
      <c r="A10" s="18" t="s">
        <v>659</v>
      </c>
    </row>
    <row r="11" customFormat="false" ht="15" hidden="false" customHeight="false" outlineLevel="0" collapsed="false">
      <c r="A11" s="18" t="s">
        <v>660</v>
      </c>
    </row>
    <row r="12" customFormat="false" ht="15" hidden="false" customHeight="false" outlineLevel="0" collapsed="false">
      <c r="A12" s="18" t="s">
        <v>661</v>
      </c>
    </row>
    <row r="13" customFormat="false" ht="15" hidden="false" customHeight="false" outlineLevel="0" collapsed="false">
      <c r="A13" s="18" t="s">
        <v>662</v>
      </c>
    </row>
    <row r="14" customFormat="false" ht="15" hidden="false" customHeight="false" outlineLevel="0" collapsed="false">
      <c r="A14" s="18" t="s">
        <v>663</v>
      </c>
    </row>
    <row r="15" customFormat="false" ht="15" hidden="false" customHeight="false" outlineLevel="0" collapsed="false">
      <c r="A15" s="18" t="s">
        <v>664</v>
      </c>
    </row>
    <row r="16" customFormat="false" ht="15" hidden="false" customHeight="false" outlineLevel="0" collapsed="false">
      <c r="A16" s="18" t="s">
        <v>665</v>
      </c>
    </row>
    <row r="17" customFormat="false" ht="15" hidden="false" customHeight="false" outlineLevel="0" collapsed="false">
      <c r="A17" s="18"/>
    </row>
    <row r="18" customFormat="false" ht="15" hidden="false" customHeight="false" outlineLevel="0" collapsed="false">
      <c r="A18" s="17" t="s">
        <v>666</v>
      </c>
    </row>
    <row r="19" customFormat="false" ht="15" hidden="false" customHeight="false" outlineLevel="0" collapsed="false">
      <c r="A19" s="18" t="s">
        <v>667</v>
      </c>
    </row>
    <row r="20" customFormat="false" ht="15" hidden="false" customHeight="false" outlineLevel="0" collapsed="false">
      <c r="A20" s="18" t="s">
        <v>668</v>
      </c>
    </row>
    <row r="21" customFormat="false" ht="15" hidden="false" customHeight="false" outlineLevel="0" collapsed="false">
      <c r="A21" s="18" t="s">
        <v>669</v>
      </c>
    </row>
    <row r="22" customFormat="false" ht="15" hidden="false" customHeight="false" outlineLevel="0" collapsed="false">
      <c r="A22" s="18" t="s">
        <v>670</v>
      </c>
    </row>
    <row r="23" customFormat="false" ht="15" hidden="false" customHeight="false" outlineLevel="0" collapsed="false">
      <c r="A23" s="18" t="s">
        <v>671</v>
      </c>
    </row>
    <row r="24" customFormat="false" ht="15" hidden="false" customHeight="false" outlineLevel="0" collapsed="false">
      <c r="A24" s="18" t="s">
        <v>672</v>
      </c>
    </row>
    <row r="25" customFormat="false" ht="15" hidden="false" customHeight="false" outlineLevel="0" collapsed="false">
      <c r="A25" s="18" t="s">
        <v>673</v>
      </c>
    </row>
    <row r="26" customFormat="false" ht="15" hidden="false" customHeight="false" outlineLevel="0" collapsed="false">
      <c r="A26" s="18" t="s">
        <v>674</v>
      </c>
    </row>
    <row r="27" customFormat="false" ht="15" hidden="false" customHeight="false" outlineLevel="0" collapsed="false">
      <c r="A27" s="18" t="s">
        <v>675</v>
      </c>
    </row>
    <row r="28" customFormat="false" ht="15" hidden="false" customHeight="false" outlineLevel="0" collapsed="false">
      <c r="A28" s="18" t="s">
        <v>676</v>
      </c>
    </row>
    <row r="29" customFormat="false" ht="15" hidden="false" customHeight="false" outlineLevel="0" collapsed="false">
      <c r="A29" s="18" t="s">
        <v>677</v>
      </c>
    </row>
    <row r="30" customFormat="false" ht="15" hidden="false" customHeight="false" outlineLevel="0" collapsed="false">
      <c r="A30" s="18" t="s">
        <v>678</v>
      </c>
    </row>
    <row r="31" customFormat="false" ht="15" hidden="false" customHeight="false" outlineLevel="0" collapsed="false">
      <c r="A31" s="18" t="s">
        <v>679</v>
      </c>
    </row>
    <row r="32" customFormat="false" ht="15" hidden="false" customHeight="false" outlineLevel="0" collapsed="false">
      <c r="A32" s="18" t="s">
        <v>680</v>
      </c>
    </row>
    <row r="33" customFormat="false" ht="15" hidden="false" customHeight="false" outlineLevel="0" collapsed="false">
      <c r="A33" s="18" t="s">
        <v>681</v>
      </c>
    </row>
    <row r="34" customFormat="false" ht="15" hidden="false" customHeight="false" outlineLevel="0" collapsed="false">
      <c r="A34" s="18"/>
    </row>
    <row r="35" customFormat="false" ht="15" hidden="false" customHeight="false" outlineLevel="0" collapsed="false">
      <c r="A35" s="17" t="s">
        <v>682</v>
      </c>
    </row>
    <row r="36" customFormat="false" ht="57.45" hidden="false" customHeight="false" outlineLevel="0" collapsed="false">
      <c r="A36" s="18" t="s">
        <v>683</v>
      </c>
    </row>
    <row r="37" customFormat="false" ht="15" hidden="false" customHeight="false" outlineLevel="0" collapsed="false">
      <c r="A37" s="18"/>
    </row>
    <row r="38" customFormat="false" ht="15" hidden="false" customHeight="false" outlineLevel="0" collapsed="false">
      <c r="A38" s="17" t="s">
        <v>684</v>
      </c>
    </row>
    <row r="39" customFormat="false" ht="15" hidden="false" customHeight="false" outlineLevel="0" collapsed="false">
      <c r="A39" s="18" t="s">
        <v>685</v>
      </c>
    </row>
    <row r="40" customFormat="false" ht="15" hidden="false" customHeight="false" outlineLevel="0" collapsed="false">
      <c r="A40" s="18"/>
    </row>
    <row r="41" customFormat="false" ht="15" hidden="false" customHeight="false" outlineLevel="0" collapsed="false">
      <c r="A41" s="18" t="s">
        <v>686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5" hidden="false" customHeight="false" outlineLevel="0" collapsed="false">
      <c r="A2" s="2" t="n">
        <v>1</v>
      </c>
      <c r="B2" s="3" t="s">
        <v>12</v>
      </c>
      <c r="C2" s="3" t="s">
        <v>13</v>
      </c>
      <c r="D2" s="4" t="n">
        <v>250</v>
      </c>
      <c r="E2" s="2" t="n">
        <v>2026</v>
      </c>
      <c r="F2" s="3" t="s">
        <v>14</v>
      </c>
      <c r="G2" s="3" t="s">
        <v>15</v>
      </c>
      <c r="H2" s="3" t="s">
        <v>16</v>
      </c>
      <c r="I2" s="3" t="s">
        <v>16</v>
      </c>
      <c r="J2" s="3" t="s">
        <v>17</v>
      </c>
      <c r="K2" s="3" t="s">
        <v>18</v>
      </c>
      <c r="L2" s="3" t="s">
        <v>19</v>
      </c>
    </row>
    <row r="3" customFormat="false" ht="23.85" hidden="false" customHeight="false" outlineLevel="0" collapsed="false">
      <c r="A3" s="5" t="n">
        <v>2</v>
      </c>
      <c r="B3" s="6" t="s">
        <v>20</v>
      </c>
      <c r="C3" s="6" t="s">
        <v>21</v>
      </c>
      <c r="D3" s="7" t="n">
        <v>85</v>
      </c>
      <c r="E3" s="5" t="n">
        <v>2025</v>
      </c>
      <c r="F3" s="6" t="s">
        <v>22</v>
      </c>
      <c r="G3" s="6" t="s">
        <v>23</v>
      </c>
      <c r="H3" s="6" t="s">
        <v>16</v>
      </c>
      <c r="I3" s="6" t="s">
        <v>16</v>
      </c>
      <c r="J3" s="6" t="s">
        <v>17</v>
      </c>
      <c r="K3" s="6" t="s">
        <v>24</v>
      </c>
      <c r="L3" s="6" t="s">
        <v>25</v>
      </c>
    </row>
    <row r="4" customFormat="false" ht="15" hidden="false" customHeight="false" outlineLevel="0" collapsed="false">
      <c r="A4" s="2" t="n">
        <v>3</v>
      </c>
      <c r="B4" s="3" t="s">
        <v>26</v>
      </c>
      <c r="C4" s="3" t="s">
        <v>27</v>
      </c>
      <c r="D4" s="4" t="n">
        <v>83</v>
      </c>
      <c r="E4" s="2" t="n">
        <v>2025</v>
      </c>
      <c r="F4" s="3" t="s">
        <v>28</v>
      </c>
      <c r="G4" s="3" t="s">
        <v>29</v>
      </c>
      <c r="H4" s="3" t="s">
        <v>16</v>
      </c>
      <c r="I4" s="3" t="s">
        <v>16</v>
      </c>
      <c r="J4" s="3" t="s">
        <v>17</v>
      </c>
      <c r="K4" s="3" t="s">
        <v>30</v>
      </c>
      <c r="L4" s="3" t="s">
        <v>31</v>
      </c>
    </row>
    <row r="5" customFormat="false" ht="15" hidden="false" customHeight="false" outlineLevel="0" collapsed="false">
      <c r="A5" s="5" t="n">
        <v>4</v>
      </c>
      <c r="B5" s="6" t="s">
        <v>32</v>
      </c>
      <c r="C5" s="6" t="s">
        <v>33</v>
      </c>
      <c r="D5" s="7" t="n">
        <v>63</v>
      </c>
      <c r="E5" s="5" t="n">
        <v>2025</v>
      </c>
      <c r="F5" s="6" t="s">
        <v>34</v>
      </c>
      <c r="G5" s="6" t="s">
        <v>35</v>
      </c>
      <c r="H5" s="6" t="s">
        <v>16</v>
      </c>
      <c r="I5" s="6" t="s">
        <v>16</v>
      </c>
      <c r="J5" s="6" t="s">
        <v>36</v>
      </c>
      <c r="K5" s="6" t="s">
        <v>18</v>
      </c>
      <c r="L5" s="6" t="s">
        <v>37</v>
      </c>
    </row>
    <row r="6" customFormat="false" ht="15" hidden="false" customHeight="false" outlineLevel="0" collapsed="false">
      <c r="A6" s="2" t="n">
        <v>5</v>
      </c>
      <c r="B6" s="3" t="s">
        <v>38</v>
      </c>
      <c r="C6" s="3" t="s">
        <v>39</v>
      </c>
      <c r="D6" s="4" t="n">
        <v>60</v>
      </c>
      <c r="E6" s="2" t="n">
        <v>2023</v>
      </c>
      <c r="F6" s="3" t="s">
        <v>40</v>
      </c>
      <c r="G6" s="3" t="s">
        <v>41</v>
      </c>
      <c r="H6" s="3" t="s">
        <v>16</v>
      </c>
      <c r="I6" s="3" t="s">
        <v>16</v>
      </c>
      <c r="J6" s="3" t="s">
        <v>17</v>
      </c>
      <c r="K6" s="3" t="s">
        <v>42</v>
      </c>
      <c r="L6" s="3" t="s">
        <v>43</v>
      </c>
    </row>
    <row r="7" customFormat="false" ht="23.85" hidden="false" customHeight="false" outlineLevel="0" collapsed="false">
      <c r="A7" s="5" t="n">
        <v>6</v>
      </c>
      <c r="B7" s="6" t="s">
        <v>44</v>
      </c>
      <c r="C7" s="6" t="s">
        <v>45</v>
      </c>
      <c r="D7" s="7" t="n">
        <v>55</v>
      </c>
      <c r="E7" s="5" t="n">
        <v>2025</v>
      </c>
      <c r="F7" s="6" t="s">
        <v>14</v>
      </c>
      <c r="G7" s="6" t="s">
        <v>46</v>
      </c>
      <c r="H7" s="6" t="s">
        <v>47</v>
      </c>
      <c r="I7" s="6" t="s">
        <v>16</v>
      </c>
      <c r="J7" s="6" t="s">
        <v>48</v>
      </c>
      <c r="K7" s="6" t="s">
        <v>18</v>
      </c>
      <c r="L7" s="6" t="s">
        <v>49</v>
      </c>
    </row>
    <row r="8" customFormat="false" ht="15" hidden="false" customHeight="false" outlineLevel="0" collapsed="false">
      <c r="A8" s="2" t="n">
        <v>7</v>
      </c>
      <c r="B8" s="3" t="s">
        <v>50</v>
      </c>
      <c r="C8" s="3" t="s">
        <v>51</v>
      </c>
      <c r="D8" s="4" t="n">
        <v>53</v>
      </c>
      <c r="E8" s="2" t="n">
        <v>2023</v>
      </c>
      <c r="F8" s="3" t="s">
        <v>40</v>
      </c>
      <c r="G8" s="3" t="s">
        <v>52</v>
      </c>
      <c r="H8" s="3" t="s">
        <v>16</v>
      </c>
      <c r="I8" s="3" t="s">
        <v>16</v>
      </c>
      <c r="J8" s="3" t="s">
        <v>17</v>
      </c>
      <c r="K8" s="3" t="s">
        <v>53</v>
      </c>
      <c r="L8" s="3" t="s">
        <v>54</v>
      </c>
    </row>
    <row r="9" customFormat="false" ht="23.85" hidden="false" customHeight="false" outlineLevel="0" collapsed="false">
      <c r="A9" s="5" t="n">
        <v>8</v>
      </c>
      <c r="B9" s="6" t="s">
        <v>55</v>
      </c>
      <c r="C9" s="6" t="s">
        <v>56</v>
      </c>
      <c r="D9" s="7" t="n">
        <v>50</v>
      </c>
      <c r="E9" s="5" t="n">
        <v>2025</v>
      </c>
      <c r="F9" s="6" t="s">
        <v>57</v>
      </c>
      <c r="G9" s="6" t="s">
        <v>58</v>
      </c>
      <c r="H9" s="6" t="s">
        <v>59</v>
      </c>
      <c r="I9" s="6" t="s">
        <v>60</v>
      </c>
      <c r="J9" s="6" t="s">
        <v>36</v>
      </c>
      <c r="K9" s="6" t="s">
        <v>18</v>
      </c>
      <c r="L9" s="6" t="s">
        <v>61</v>
      </c>
    </row>
    <row r="10" customFormat="false" ht="15" hidden="false" customHeight="false" outlineLevel="0" collapsed="false">
      <c r="A10" s="2" t="n">
        <v>9</v>
      </c>
      <c r="B10" s="3" t="s">
        <v>62</v>
      </c>
      <c r="C10" s="3" t="s">
        <v>63</v>
      </c>
      <c r="D10" s="4" t="n">
        <v>48.7</v>
      </c>
      <c r="E10" s="2" t="n">
        <v>2025</v>
      </c>
      <c r="F10" s="3" t="s">
        <v>64</v>
      </c>
      <c r="G10" s="3" t="s">
        <v>65</v>
      </c>
      <c r="H10" s="3" t="s">
        <v>16</v>
      </c>
      <c r="I10" s="3" t="s">
        <v>16</v>
      </c>
      <c r="J10" s="3" t="s">
        <v>17</v>
      </c>
      <c r="K10" s="3" t="s">
        <v>18</v>
      </c>
      <c r="L10" s="3" t="s">
        <v>66</v>
      </c>
    </row>
    <row r="11" customFormat="false" ht="15" hidden="false" customHeight="false" outlineLevel="0" collapsed="false">
      <c r="A11" s="5" t="n">
        <v>10</v>
      </c>
      <c r="B11" s="6" t="s">
        <v>67</v>
      </c>
      <c r="C11" s="6" t="s">
        <v>68</v>
      </c>
      <c r="D11" s="7" t="n">
        <v>43</v>
      </c>
      <c r="E11" s="5" t="n">
        <v>2023</v>
      </c>
      <c r="F11" s="6" t="s">
        <v>69</v>
      </c>
      <c r="G11" s="6" t="s">
        <v>70</v>
      </c>
      <c r="H11" s="6" t="s">
        <v>16</v>
      </c>
      <c r="I11" s="6" t="s">
        <v>16</v>
      </c>
      <c r="J11" s="6" t="s">
        <v>17</v>
      </c>
      <c r="K11" s="6" t="s">
        <v>71</v>
      </c>
      <c r="L11" s="6" t="s">
        <v>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5" hidden="false" customHeight="false" outlineLevel="0" collapsed="false">
      <c r="A2" s="2" t="n">
        <v>1</v>
      </c>
      <c r="B2" s="3" t="s">
        <v>12</v>
      </c>
      <c r="C2" s="3" t="s">
        <v>13</v>
      </c>
      <c r="D2" s="4" t="n">
        <v>250</v>
      </c>
      <c r="E2" s="2" t="n">
        <v>2026</v>
      </c>
      <c r="F2" s="3" t="s">
        <v>14</v>
      </c>
      <c r="G2" s="3" t="s">
        <v>15</v>
      </c>
      <c r="H2" s="3" t="s">
        <v>16</v>
      </c>
      <c r="I2" s="3" t="s">
        <v>16</v>
      </c>
      <c r="J2" s="3" t="s">
        <v>17</v>
      </c>
      <c r="K2" s="3" t="s">
        <v>18</v>
      </c>
      <c r="L2" s="3" t="s">
        <v>19</v>
      </c>
    </row>
    <row r="3" customFormat="false" ht="23.85" hidden="false" customHeight="false" outlineLevel="0" collapsed="false">
      <c r="A3" s="5" t="n">
        <v>2</v>
      </c>
      <c r="B3" s="6" t="s">
        <v>73</v>
      </c>
      <c r="C3" s="6" t="s">
        <v>74</v>
      </c>
      <c r="D3" s="7" t="n">
        <v>40</v>
      </c>
      <c r="E3" s="5" t="n">
        <v>2025</v>
      </c>
      <c r="F3" s="6" t="s">
        <v>75</v>
      </c>
      <c r="G3" s="6" t="s">
        <v>76</v>
      </c>
      <c r="H3" s="6" t="s">
        <v>77</v>
      </c>
      <c r="I3" s="6" t="s">
        <v>16</v>
      </c>
      <c r="J3" s="6" t="s">
        <v>78</v>
      </c>
      <c r="K3" s="6" t="s">
        <v>79</v>
      </c>
      <c r="L3" s="6" t="s">
        <v>80</v>
      </c>
    </row>
    <row r="4" customFormat="false" ht="15" hidden="false" customHeight="false" outlineLevel="0" collapsed="false">
      <c r="A4" s="2" t="n">
        <v>3</v>
      </c>
      <c r="B4" s="3" t="s">
        <v>97</v>
      </c>
      <c r="C4" s="3" t="s">
        <v>98</v>
      </c>
      <c r="D4" s="4" t="n">
        <v>35</v>
      </c>
      <c r="E4" s="2" t="n">
        <v>2024</v>
      </c>
      <c r="F4" s="3" t="s">
        <v>14</v>
      </c>
      <c r="G4" s="3" t="s">
        <v>99</v>
      </c>
      <c r="H4" s="3" t="s">
        <v>16</v>
      </c>
      <c r="I4" s="3" t="s">
        <v>16</v>
      </c>
      <c r="J4" s="3" t="s">
        <v>100</v>
      </c>
      <c r="K4" s="3" t="s">
        <v>101</v>
      </c>
      <c r="L4" s="3" t="s">
        <v>102</v>
      </c>
    </row>
    <row r="5" customFormat="false" ht="15" hidden="false" customHeight="false" outlineLevel="0" collapsed="false">
      <c r="A5" s="5" t="n">
        <v>4</v>
      </c>
      <c r="B5" s="6" t="s">
        <v>116</v>
      </c>
      <c r="C5" s="6" t="s">
        <v>117</v>
      </c>
      <c r="D5" s="7" t="n">
        <v>28</v>
      </c>
      <c r="E5" s="5" t="n">
        <v>2023</v>
      </c>
      <c r="F5" s="6" t="s">
        <v>14</v>
      </c>
      <c r="G5" s="6" t="s">
        <v>118</v>
      </c>
      <c r="H5" s="6" t="s">
        <v>16</v>
      </c>
      <c r="I5" s="6" t="s">
        <v>16</v>
      </c>
      <c r="J5" s="6" t="s">
        <v>100</v>
      </c>
      <c r="K5" s="6" t="s">
        <v>42</v>
      </c>
      <c r="L5" s="6" t="s">
        <v>119</v>
      </c>
    </row>
    <row r="6" customFormat="false" ht="15" hidden="false" customHeight="false" outlineLevel="0" collapsed="false">
      <c r="A6" s="2" t="n">
        <v>5</v>
      </c>
      <c r="B6" s="3" t="s">
        <v>123</v>
      </c>
      <c r="C6" s="3" t="s">
        <v>124</v>
      </c>
      <c r="D6" s="4" t="n">
        <v>25</v>
      </c>
      <c r="E6" s="2" t="n">
        <v>2025</v>
      </c>
      <c r="F6" s="3" t="s">
        <v>14</v>
      </c>
      <c r="G6" s="3" t="s">
        <v>125</v>
      </c>
      <c r="H6" s="3" t="s">
        <v>16</v>
      </c>
      <c r="I6" s="3" t="s">
        <v>126</v>
      </c>
      <c r="J6" s="3" t="s">
        <v>17</v>
      </c>
      <c r="K6" s="3" t="s">
        <v>18</v>
      </c>
      <c r="L6" s="3" t="s">
        <v>127</v>
      </c>
    </row>
    <row r="7" customFormat="false" ht="15" hidden="false" customHeight="false" outlineLevel="0" collapsed="false">
      <c r="A7" s="5" t="n">
        <v>6</v>
      </c>
      <c r="B7" s="6" t="s">
        <v>151</v>
      </c>
      <c r="C7" s="6" t="s">
        <v>152</v>
      </c>
      <c r="D7" s="7" t="n">
        <v>16</v>
      </c>
      <c r="E7" s="5" t="n">
        <v>2024</v>
      </c>
      <c r="F7" s="6" t="s">
        <v>75</v>
      </c>
      <c r="G7" s="6" t="s">
        <v>153</v>
      </c>
      <c r="H7" s="6" t="s">
        <v>154</v>
      </c>
      <c r="I7" s="6" t="s">
        <v>155</v>
      </c>
      <c r="J7" s="6" t="s">
        <v>156</v>
      </c>
      <c r="K7" s="6" t="s">
        <v>101</v>
      </c>
      <c r="L7" s="6" t="s">
        <v>157</v>
      </c>
    </row>
    <row r="8" customFormat="false" ht="15" hidden="false" customHeight="false" outlineLevel="0" collapsed="false">
      <c r="A8" s="2" t="n">
        <v>7</v>
      </c>
      <c r="B8" s="3" t="s">
        <v>163</v>
      </c>
      <c r="C8" s="3" t="s">
        <v>164</v>
      </c>
      <c r="D8" s="4" t="n">
        <v>14</v>
      </c>
      <c r="E8" s="2" t="n">
        <v>2024</v>
      </c>
      <c r="F8" s="3" t="s">
        <v>14</v>
      </c>
      <c r="G8" s="3" t="s">
        <v>165</v>
      </c>
      <c r="H8" s="3" t="s">
        <v>16</v>
      </c>
      <c r="I8" s="3" t="s">
        <v>16</v>
      </c>
      <c r="J8" s="3" t="s">
        <v>100</v>
      </c>
      <c r="K8" s="3" t="s">
        <v>53</v>
      </c>
      <c r="L8" s="3" t="s">
        <v>166</v>
      </c>
    </row>
    <row r="9" customFormat="false" ht="15" hidden="false" customHeight="false" outlineLevel="0" collapsed="false">
      <c r="A9" s="5" t="n">
        <v>8</v>
      </c>
      <c r="B9" s="6" t="s">
        <v>278</v>
      </c>
      <c r="C9" s="6" t="s">
        <v>279</v>
      </c>
      <c r="D9" s="7" t="n">
        <v>6.4</v>
      </c>
      <c r="E9" s="5" t="n">
        <v>2024</v>
      </c>
      <c r="F9" s="6" t="s">
        <v>14</v>
      </c>
      <c r="G9" s="6" t="s">
        <v>280</v>
      </c>
      <c r="H9" s="6" t="s">
        <v>16</v>
      </c>
      <c r="I9" s="6" t="s">
        <v>16</v>
      </c>
      <c r="J9" s="6" t="s">
        <v>100</v>
      </c>
      <c r="K9" s="6" t="s">
        <v>53</v>
      </c>
      <c r="L9" s="6" t="s">
        <v>281</v>
      </c>
    </row>
    <row r="10" customFormat="false" ht="15" hidden="false" customHeight="false" outlineLevel="0" collapsed="false">
      <c r="A10" s="2" t="n">
        <v>9</v>
      </c>
      <c r="B10" s="3" t="s">
        <v>282</v>
      </c>
      <c r="C10" s="3" t="s">
        <v>283</v>
      </c>
      <c r="D10" s="4" t="n">
        <v>5.9</v>
      </c>
      <c r="E10" s="2" t="n">
        <v>2024</v>
      </c>
      <c r="F10" s="3" t="s">
        <v>14</v>
      </c>
      <c r="G10" s="3" t="s">
        <v>284</v>
      </c>
      <c r="H10" s="3" t="s">
        <v>112</v>
      </c>
      <c r="I10" s="3" t="s">
        <v>155</v>
      </c>
      <c r="J10" s="3" t="s">
        <v>145</v>
      </c>
      <c r="K10" s="3" t="s">
        <v>101</v>
      </c>
      <c r="L10" s="3" t="s">
        <v>285</v>
      </c>
    </row>
    <row r="11" customFormat="false" ht="15" hidden="false" customHeight="false" outlineLevel="0" collapsed="false">
      <c r="A11" s="5" t="n">
        <v>10</v>
      </c>
      <c r="B11" s="6" t="s">
        <v>286</v>
      </c>
      <c r="C11" s="6" t="s">
        <v>287</v>
      </c>
      <c r="D11" s="7" t="n">
        <v>5.3</v>
      </c>
      <c r="E11" s="5" t="n">
        <v>2024</v>
      </c>
      <c r="F11" s="6" t="s">
        <v>14</v>
      </c>
      <c r="G11" s="6" t="s">
        <v>288</v>
      </c>
      <c r="H11" s="6" t="s">
        <v>16</v>
      </c>
      <c r="I11" s="6" t="s">
        <v>261</v>
      </c>
      <c r="J11" s="6" t="s">
        <v>208</v>
      </c>
      <c r="K11" s="6" t="s">
        <v>101</v>
      </c>
      <c r="L11" s="6" t="s">
        <v>289</v>
      </c>
    </row>
    <row r="12" customFormat="false" ht="15" hidden="false" customHeight="false" outlineLevel="0" collapsed="false">
      <c r="A12" s="2" t="n">
        <v>11</v>
      </c>
      <c r="B12" s="3" t="s">
        <v>342</v>
      </c>
      <c r="C12" s="3" t="s">
        <v>343</v>
      </c>
      <c r="D12" s="4" t="n">
        <v>3</v>
      </c>
      <c r="E12" s="2" t="n">
        <v>2025</v>
      </c>
      <c r="F12" s="3" t="s">
        <v>75</v>
      </c>
      <c r="G12" s="3" t="s">
        <v>76</v>
      </c>
      <c r="H12" s="3" t="s">
        <v>47</v>
      </c>
      <c r="I12" s="3" t="s">
        <v>193</v>
      </c>
      <c r="J12" s="3" t="s">
        <v>344</v>
      </c>
      <c r="K12" s="3" t="s">
        <v>18</v>
      </c>
      <c r="L12" s="3" t="s">
        <v>345</v>
      </c>
    </row>
    <row r="15" customFormat="false" ht="15" hidden="false" customHeight="false" outlineLevel="0" collapsed="false">
      <c r="B15" s="11" t="s">
        <v>419</v>
      </c>
    </row>
    <row r="16" customFormat="false" ht="31.5" hidden="false" customHeight="true" outlineLevel="0" collapsed="false">
      <c r="B16" s="12" t="s">
        <v>420</v>
      </c>
      <c r="C16" s="12"/>
      <c r="D16" s="12"/>
      <c r="E16" s="12"/>
      <c r="F16" s="12"/>
      <c r="G16" s="12"/>
      <c r="H16" s="12"/>
      <c r="I16" s="12"/>
      <c r="J16" s="12"/>
      <c r="K16" s="12"/>
      <c r="L16" s="12"/>
    </row>
    <row r="17" customFormat="false" ht="31.5" hidden="false" customHeight="true" outlineLevel="0" collapsed="false">
      <c r="B17" s="12" t="s">
        <v>421</v>
      </c>
      <c r="C17" s="12"/>
      <c r="D17" s="12"/>
      <c r="E17" s="12"/>
      <c r="F17" s="12"/>
      <c r="G17" s="12"/>
      <c r="H17" s="12"/>
      <c r="I17" s="12"/>
      <c r="J17" s="12"/>
      <c r="K17" s="12"/>
      <c r="L17" s="12"/>
    </row>
    <row r="18" customFormat="false" ht="31.5" hidden="false" customHeight="true" outlineLevel="0" collapsed="false">
      <c r="B18" s="12" t="s">
        <v>422</v>
      </c>
      <c r="C18" s="12"/>
      <c r="D18" s="12"/>
      <c r="E18" s="12"/>
      <c r="F18" s="12"/>
      <c r="G18" s="12"/>
      <c r="H18" s="12"/>
      <c r="I18" s="12"/>
      <c r="J18" s="12"/>
      <c r="K18" s="12"/>
      <c r="L18" s="12"/>
    </row>
    <row r="19" customFormat="false" ht="31.5" hidden="false" customHeight="true" outlineLevel="0" collapsed="false">
      <c r="B19" s="12" t="s">
        <v>423</v>
      </c>
      <c r="C19" s="12"/>
      <c r="D19" s="12"/>
      <c r="E19" s="12"/>
      <c r="F19" s="12"/>
      <c r="G19" s="12"/>
      <c r="H19" s="12"/>
      <c r="I19" s="12"/>
      <c r="J19" s="12"/>
      <c r="K19" s="12"/>
      <c r="L19" s="12"/>
    </row>
    <row r="20" customFormat="false" ht="31.5" hidden="false" customHeight="true" outlineLevel="0" collapsed="false">
      <c r="B20" s="12" t="s">
        <v>424</v>
      </c>
      <c r="C20" s="12"/>
      <c r="D20" s="12"/>
      <c r="E20" s="12"/>
      <c r="F20" s="12"/>
      <c r="G20" s="12"/>
      <c r="H20" s="12"/>
      <c r="I20" s="12"/>
      <c r="J20" s="12"/>
      <c r="K20" s="12"/>
      <c r="L20" s="12"/>
    </row>
    <row r="21" customFormat="false" ht="31.5" hidden="false" customHeight="true" outlineLevel="0" collapsed="false">
      <c r="B21" s="12" t="s">
        <v>425</v>
      </c>
      <c r="C21" s="12"/>
      <c r="D21" s="12"/>
      <c r="E21" s="12"/>
      <c r="F21" s="12"/>
      <c r="G21" s="12"/>
      <c r="H21" s="12"/>
      <c r="I21" s="12"/>
      <c r="J21" s="12"/>
      <c r="K21" s="12"/>
      <c r="L21" s="12"/>
    </row>
    <row r="22" customFormat="false" ht="31.5" hidden="false" customHeight="true" outlineLevel="0" collapsed="false">
      <c r="B22" s="12" t="s">
        <v>426</v>
      </c>
      <c r="C22" s="12"/>
      <c r="D22" s="12"/>
      <c r="E22" s="12"/>
      <c r="F22" s="12"/>
      <c r="G22" s="12"/>
      <c r="H22" s="12"/>
      <c r="I22" s="12"/>
      <c r="J22" s="12"/>
      <c r="K22" s="12"/>
      <c r="L22" s="12"/>
    </row>
    <row r="23" customFormat="false" ht="31.5" hidden="false" customHeight="true" outlineLevel="0" collapsed="false">
      <c r="B23" s="12" t="s">
        <v>427</v>
      </c>
      <c r="C23" s="12"/>
      <c r="D23" s="12"/>
      <c r="E23" s="12"/>
      <c r="F23" s="12"/>
      <c r="G23" s="12"/>
      <c r="H23" s="12"/>
      <c r="I23" s="12"/>
      <c r="J23" s="12"/>
      <c r="K23" s="12"/>
      <c r="L23" s="12"/>
    </row>
    <row r="24" customFormat="false" ht="31.5" hidden="false" customHeight="true" outlineLevel="0" collapsed="false">
      <c r="B24" s="12" t="s">
        <v>428</v>
      </c>
      <c r="C24" s="12"/>
      <c r="D24" s="12"/>
      <c r="E24" s="12"/>
      <c r="F24" s="12"/>
      <c r="G24" s="12"/>
      <c r="H24" s="12"/>
      <c r="I24" s="12"/>
      <c r="J24" s="12"/>
      <c r="K24" s="12"/>
      <c r="L24" s="12"/>
    </row>
    <row r="25" customFormat="false" ht="31.5" hidden="false" customHeight="true" outlineLevel="0" collapsed="false">
      <c r="B25" s="12" t="s">
        <v>429</v>
      </c>
      <c r="C25" s="12"/>
      <c r="D25" s="12"/>
      <c r="E25" s="12"/>
      <c r="F25" s="12"/>
      <c r="G25" s="12"/>
      <c r="H25" s="12"/>
      <c r="I25" s="12"/>
      <c r="J25" s="12"/>
      <c r="K25" s="12"/>
      <c r="L25" s="12"/>
    </row>
  </sheetData>
  <mergeCells count="10">
    <mergeCell ref="B16:L16"/>
    <mergeCell ref="B17:L17"/>
    <mergeCell ref="B18:L18"/>
    <mergeCell ref="B19:L19"/>
    <mergeCell ref="B20:L20"/>
    <mergeCell ref="B21:L21"/>
    <mergeCell ref="B22:L22"/>
    <mergeCell ref="B23:L23"/>
    <mergeCell ref="B24:L24"/>
    <mergeCell ref="B25:L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23.85" hidden="false" customHeight="false" outlineLevel="0" collapsed="false">
      <c r="A2" s="2" t="n">
        <v>1</v>
      </c>
      <c r="B2" s="3" t="s">
        <v>55</v>
      </c>
      <c r="C2" s="3" t="s">
        <v>56</v>
      </c>
      <c r="D2" s="4" t="n">
        <v>50</v>
      </c>
      <c r="E2" s="2" t="n">
        <v>2025</v>
      </c>
      <c r="F2" s="3" t="s">
        <v>57</v>
      </c>
      <c r="G2" s="3" t="s">
        <v>58</v>
      </c>
      <c r="H2" s="3" t="s">
        <v>59</v>
      </c>
      <c r="I2" s="3" t="s">
        <v>60</v>
      </c>
      <c r="J2" s="3" t="s">
        <v>36</v>
      </c>
      <c r="K2" s="3" t="s">
        <v>18</v>
      </c>
      <c r="L2" s="3" t="s">
        <v>61</v>
      </c>
    </row>
    <row r="3" customFormat="false" ht="15" hidden="false" customHeight="false" outlineLevel="0" collapsed="false">
      <c r="A3" s="5" t="n">
        <v>2</v>
      </c>
      <c r="B3" s="6" t="s">
        <v>81</v>
      </c>
      <c r="C3" s="6" t="s">
        <v>82</v>
      </c>
      <c r="D3" s="7" t="n">
        <v>38.9</v>
      </c>
      <c r="E3" s="5" t="n">
        <v>2024</v>
      </c>
      <c r="F3" s="6" t="s">
        <v>57</v>
      </c>
      <c r="G3" s="6" t="s">
        <v>83</v>
      </c>
      <c r="H3" s="6" t="s">
        <v>84</v>
      </c>
      <c r="I3" s="6" t="s">
        <v>59</v>
      </c>
      <c r="J3" s="6" t="s">
        <v>85</v>
      </c>
      <c r="K3" s="6" t="s">
        <v>86</v>
      </c>
      <c r="L3" s="6" t="s">
        <v>87</v>
      </c>
    </row>
    <row r="4" customFormat="false" ht="23.85" hidden="false" customHeight="false" outlineLevel="0" collapsed="false">
      <c r="A4" s="2" t="n">
        <v>3</v>
      </c>
      <c r="B4" s="3" t="s">
        <v>247</v>
      </c>
      <c r="C4" s="3" t="s">
        <v>248</v>
      </c>
      <c r="D4" s="4" t="n">
        <v>7.4</v>
      </c>
      <c r="E4" s="2" t="n">
        <v>2024</v>
      </c>
      <c r="F4" s="3" t="s">
        <v>57</v>
      </c>
      <c r="G4" s="3" t="s">
        <v>249</v>
      </c>
      <c r="H4" s="3" t="s">
        <v>59</v>
      </c>
      <c r="I4" s="3" t="s">
        <v>250</v>
      </c>
      <c r="J4" s="3" t="s">
        <v>251</v>
      </c>
      <c r="K4" s="3" t="s">
        <v>18</v>
      </c>
      <c r="L4" s="3" t="s">
        <v>252</v>
      </c>
    </row>
    <row r="5" customFormat="false" ht="15" hidden="false" customHeight="false" outlineLevel="0" collapsed="false">
      <c r="A5" s="5" t="n">
        <v>4</v>
      </c>
      <c r="B5" s="6" t="s">
        <v>257</v>
      </c>
      <c r="C5" s="6" t="s">
        <v>258</v>
      </c>
      <c r="D5" s="7" t="n">
        <v>7.2</v>
      </c>
      <c r="E5" s="5" t="n">
        <v>2024</v>
      </c>
      <c r="F5" s="6" t="s">
        <v>259</v>
      </c>
      <c r="G5" s="6" t="s">
        <v>260</v>
      </c>
      <c r="H5" s="6" t="s">
        <v>16</v>
      </c>
      <c r="I5" s="6" t="s">
        <v>261</v>
      </c>
      <c r="J5" s="6" t="s">
        <v>145</v>
      </c>
      <c r="K5" s="6" t="s">
        <v>262</v>
      </c>
      <c r="L5" s="6" t="s">
        <v>263</v>
      </c>
    </row>
    <row r="6" customFormat="false" ht="15" hidden="false" customHeight="false" outlineLevel="0" collapsed="false">
      <c r="A6" s="2" t="n">
        <v>5</v>
      </c>
      <c r="B6" s="3" t="s">
        <v>264</v>
      </c>
      <c r="C6" s="3" t="s">
        <v>265</v>
      </c>
      <c r="D6" s="4" t="n">
        <v>7.2</v>
      </c>
      <c r="E6" s="2" t="n">
        <v>2024</v>
      </c>
      <c r="F6" s="3" t="s">
        <v>14</v>
      </c>
      <c r="G6" s="3" t="s">
        <v>266</v>
      </c>
      <c r="H6" s="3" t="s">
        <v>267</v>
      </c>
      <c r="I6" s="3" t="s">
        <v>16</v>
      </c>
      <c r="J6" s="3" t="s">
        <v>208</v>
      </c>
      <c r="K6" s="3" t="s">
        <v>101</v>
      </c>
      <c r="L6" s="3" t="s">
        <v>268</v>
      </c>
    </row>
    <row r="7" customFormat="false" ht="23.85" hidden="false" customHeight="false" outlineLevel="0" collapsed="false">
      <c r="A7" s="5" t="n">
        <v>6</v>
      </c>
      <c r="B7" s="6" t="s">
        <v>273</v>
      </c>
      <c r="C7" s="6" t="s">
        <v>274</v>
      </c>
      <c r="D7" s="7" t="n">
        <v>6.5</v>
      </c>
      <c r="E7" s="5" t="n">
        <v>2024</v>
      </c>
      <c r="F7" s="6" t="s">
        <v>94</v>
      </c>
      <c r="G7" s="6" t="s">
        <v>275</v>
      </c>
      <c r="H7" s="6" t="s">
        <v>276</v>
      </c>
      <c r="I7" s="6" t="s">
        <v>261</v>
      </c>
      <c r="J7" s="6" t="s">
        <v>208</v>
      </c>
      <c r="K7" s="6" t="s">
        <v>53</v>
      </c>
      <c r="L7" s="6" t="s">
        <v>277</v>
      </c>
    </row>
    <row r="8" customFormat="false" ht="15" hidden="false" customHeight="false" outlineLevel="0" collapsed="false">
      <c r="A8" s="2" t="n">
        <v>7</v>
      </c>
      <c r="B8" s="3" t="s">
        <v>286</v>
      </c>
      <c r="C8" s="3" t="s">
        <v>287</v>
      </c>
      <c r="D8" s="4" t="n">
        <v>5.3</v>
      </c>
      <c r="E8" s="2" t="n">
        <v>2024</v>
      </c>
      <c r="F8" s="3" t="s">
        <v>14</v>
      </c>
      <c r="G8" s="3" t="s">
        <v>288</v>
      </c>
      <c r="H8" s="3" t="s">
        <v>16</v>
      </c>
      <c r="I8" s="3" t="s">
        <v>261</v>
      </c>
      <c r="J8" s="3" t="s">
        <v>208</v>
      </c>
      <c r="K8" s="3" t="s">
        <v>101</v>
      </c>
      <c r="L8" s="3" t="s">
        <v>289</v>
      </c>
    </row>
    <row r="9" customFormat="false" ht="15" hidden="false" customHeight="false" outlineLevel="0" collapsed="false">
      <c r="A9" s="5" t="n">
        <v>8</v>
      </c>
      <c r="B9" s="6" t="s">
        <v>297</v>
      </c>
      <c r="C9" s="6" t="s">
        <v>298</v>
      </c>
      <c r="D9" s="7" t="n">
        <v>4.65</v>
      </c>
      <c r="E9" s="5" t="n">
        <v>2025</v>
      </c>
      <c r="F9" s="6" t="s">
        <v>94</v>
      </c>
      <c r="G9" s="6" t="s">
        <v>299</v>
      </c>
      <c r="H9" s="6" t="s">
        <v>261</v>
      </c>
      <c r="I9" s="6" t="s">
        <v>261</v>
      </c>
      <c r="J9" s="6" t="s">
        <v>300</v>
      </c>
      <c r="K9" s="6" t="s">
        <v>53</v>
      </c>
      <c r="L9" s="6" t="s">
        <v>301</v>
      </c>
    </row>
    <row r="10" customFormat="false" ht="15" hidden="false" customHeight="false" outlineLevel="0" collapsed="false">
      <c r="A10" s="2" t="n">
        <v>9</v>
      </c>
      <c r="B10" s="3" t="s">
        <v>312</v>
      </c>
      <c r="C10" s="3" t="s">
        <v>313</v>
      </c>
      <c r="D10" s="4" t="n">
        <v>4.18</v>
      </c>
      <c r="E10" s="2" t="n">
        <v>2024</v>
      </c>
      <c r="F10" s="3" t="s">
        <v>64</v>
      </c>
      <c r="G10" s="3" t="s">
        <v>314</v>
      </c>
      <c r="H10" s="3" t="s">
        <v>315</v>
      </c>
      <c r="I10" s="3" t="s">
        <v>261</v>
      </c>
      <c r="J10" s="3" t="s">
        <v>145</v>
      </c>
      <c r="K10" s="3" t="s">
        <v>53</v>
      </c>
      <c r="L10" s="3" t="s">
        <v>316</v>
      </c>
    </row>
    <row r="11" customFormat="false" ht="23.85" hidden="false" customHeight="false" outlineLevel="0" collapsed="false">
      <c r="A11" s="5" t="n">
        <v>10</v>
      </c>
      <c r="B11" s="6" t="s">
        <v>331</v>
      </c>
      <c r="C11" s="6" t="s">
        <v>332</v>
      </c>
      <c r="D11" s="7" t="n">
        <v>3.16</v>
      </c>
      <c r="E11" s="5" t="n">
        <v>2024</v>
      </c>
      <c r="F11" s="6" t="s">
        <v>333</v>
      </c>
      <c r="G11" s="6" t="s">
        <v>334</v>
      </c>
      <c r="H11" s="6" t="s">
        <v>261</v>
      </c>
      <c r="I11" s="6" t="s">
        <v>261</v>
      </c>
      <c r="J11" s="6" t="s">
        <v>335</v>
      </c>
      <c r="K11" s="6" t="s">
        <v>101</v>
      </c>
      <c r="L11" s="6" t="s">
        <v>336</v>
      </c>
    </row>
    <row r="12" customFormat="false" ht="15" hidden="false" customHeight="false" outlineLevel="0" collapsed="false">
      <c r="A12" s="2" t="n">
        <v>11</v>
      </c>
      <c r="B12" s="3" t="s">
        <v>355</v>
      </c>
      <c r="C12" s="3" t="s">
        <v>356</v>
      </c>
      <c r="D12" s="4" t="n">
        <v>2.5</v>
      </c>
      <c r="E12" s="2" t="n">
        <v>2024</v>
      </c>
      <c r="F12" s="3" t="s">
        <v>57</v>
      </c>
      <c r="G12" s="3" t="s">
        <v>357</v>
      </c>
      <c r="H12" s="3" t="s">
        <v>358</v>
      </c>
      <c r="I12" s="3" t="s">
        <v>359</v>
      </c>
      <c r="J12" s="3" t="s">
        <v>145</v>
      </c>
      <c r="K12" s="3" t="s">
        <v>101</v>
      </c>
      <c r="L12" s="3" t="s">
        <v>360</v>
      </c>
    </row>
    <row r="13" customFormat="false" ht="15" hidden="false" customHeight="false" outlineLevel="0" collapsed="false">
      <c r="A13" s="5" t="n">
        <v>12</v>
      </c>
      <c r="B13" s="6" t="s">
        <v>382</v>
      </c>
      <c r="C13" s="6" t="s">
        <v>383</v>
      </c>
      <c r="D13" s="7" t="n">
        <v>2</v>
      </c>
      <c r="E13" s="5" t="n">
        <v>2024</v>
      </c>
      <c r="F13" s="6" t="s">
        <v>69</v>
      </c>
      <c r="G13" s="6" t="s">
        <v>384</v>
      </c>
      <c r="H13" s="6" t="s">
        <v>385</v>
      </c>
      <c r="I13" s="6" t="s">
        <v>60</v>
      </c>
      <c r="J13" s="6" t="s">
        <v>145</v>
      </c>
      <c r="K13" s="6" t="s">
        <v>101</v>
      </c>
      <c r="L13" s="6" t="s">
        <v>386</v>
      </c>
    </row>
    <row r="14" customFormat="false" ht="15" hidden="false" customHeight="false" outlineLevel="0" collapsed="false">
      <c r="A14" s="2" t="n">
        <v>13</v>
      </c>
      <c r="B14" s="3" t="s">
        <v>395</v>
      </c>
      <c r="C14" s="3" t="s">
        <v>396</v>
      </c>
      <c r="D14" s="4" t="n">
        <v>1.46</v>
      </c>
      <c r="E14" s="2" t="n">
        <v>2024</v>
      </c>
      <c r="F14" s="3" t="s">
        <v>14</v>
      </c>
      <c r="G14" s="3" t="s">
        <v>397</v>
      </c>
      <c r="H14" s="3" t="s">
        <v>16</v>
      </c>
      <c r="I14" s="3" t="s">
        <v>261</v>
      </c>
      <c r="J14" s="3" t="s">
        <v>145</v>
      </c>
      <c r="K14" s="3" t="s">
        <v>53</v>
      </c>
      <c r="L14" s="3" t="s">
        <v>398</v>
      </c>
    </row>
    <row r="17" customFormat="false" ht="15" hidden="false" customHeight="false" outlineLevel="0" collapsed="false">
      <c r="B17" s="11" t="s">
        <v>430</v>
      </c>
    </row>
    <row r="18" customFormat="false" ht="31.5" hidden="false" customHeight="true" outlineLevel="0" collapsed="false">
      <c r="B18" s="12" t="s">
        <v>431</v>
      </c>
      <c r="C18" s="12"/>
      <c r="D18" s="12"/>
      <c r="E18" s="12"/>
      <c r="F18" s="12"/>
      <c r="G18" s="12"/>
      <c r="H18" s="12"/>
      <c r="I18" s="12"/>
      <c r="J18" s="12"/>
      <c r="K18" s="12"/>
      <c r="L18" s="12"/>
    </row>
    <row r="19" customFormat="false" ht="31.5" hidden="false" customHeight="true" outlineLevel="0" collapsed="false">
      <c r="B19" s="12" t="s">
        <v>432</v>
      </c>
      <c r="C19" s="12"/>
      <c r="D19" s="12"/>
      <c r="E19" s="12"/>
      <c r="F19" s="12"/>
      <c r="G19" s="12"/>
      <c r="H19" s="12"/>
      <c r="I19" s="12"/>
      <c r="J19" s="12"/>
      <c r="K19" s="12"/>
      <c r="L19" s="12"/>
    </row>
    <row r="20" customFormat="false" ht="31.5" hidden="false" customHeight="true" outlineLevel="0" collapsed="false">
      <c r="B20" s="12" t="s">
        <v>433</v>
      </c>
      <c r="C20" s="12"/>
      <c r="D20" s="12"/>
      <c r="E20" s="12"/>
      <c r="F20" s="12"/>
      <c r="G20" s="12"/>
      <c r="H20" s="12"/>
      <c r="I20" s="12"/>
      <c r="J20" s="12"/>
      <c r="K20" s="12"/>
      <c r="L20" s="12"/>
    </row>
    <row r="21" customFormat="false" ht="31.5" hidden="false" customHeight="true" outlineLevel="0" collapsed="false">
      <c r="B21" s="12" t="s">
        <v>434</v>
      </c>
      <c r="C21" s="12"/>
      <c r="D21" s="12"/>
      <c r="E21" s="12"/>
      <c r="F21" s="12"/>
      <c r="G21" s="12"/>
      <c r="H21" s="12"/>
      <c r="I21" s="12"/>
      <c r="J21" s="12"/>
      <c r="K21" s="12"/>
      <c r="L21" s="12"/>
    </row>
    <row r="22" customFormat="false" ht="31.5" hidden="false" customHeight="true" outlineLevel="0" collapsed="false">
      <c r="B22" s="12" t="s">
        <v>435</v>
      </c>
      <c r="C22" s="12"/>
      <c r="D22" s="12"/>
      <c r="E22" s="12"/>
      <c r="F22" s="12"/>
      <c r="G22" s="12"/>
      <c r="H22" s="12"/>
      <c r="I22" s="12"/>
      <c r="J22" s="12"/>
      <c r="K22" s="12"/>
      <c r="L22" s="12"/>
    </row>
    <row r="23" customFormat="false" ht="31.5" hidden="false" customHeight="true" outlineLevel="0" collapsed="false">
      <c r="B23" s="12" t="s">
        <v>436</v>
      </c>
      <c r="C23" s="12"/>
      <c r="D23" s="12"/>
      <c r="E23" s="12"/>
      <c r="F23" s="12"/>
      <c r="G23" s="12"/>
      <c r="H23" s="12"/>
      <c r="I23" s="12"/>
      <c r="J23" s="12"/>
      <c r="K23" s="12"/>
      <c r="L23" s="12"/>
    </row>
    <row r="24" customFormat="false" ht="31.5" hidden="false" customHeight="true" outlineLevel="0" collapsed="false">
      <c r="B24" s="12" t="s">
        <v>437</v>
      </c>
      <c r="C24" s="12"/>
      <c r="D24" s="12"/>
      <c r="E24" s="12"/>
      <c r="F24" s="12"/>
      <c r="G24" s="12"/>
      <c r="H24" s="12"/>
      <c r="I24" s="12"/>
      <c r="J24" s="12"/>
      <c r="K24" s="12"/>
      <c r="L24" s="12"/>
    </row>
    <row r="25" customFormat="false" ht="31.5" hidden="false" customHeight="true" outlineLevel="0" collapsed="false">
      <c r="B25" s="12" t="s">
        <v>438</v>
      </c>
      <c r="C25" s="12"/>
      <c r="D25" s="12"/>
      <c r="E25" s="12"/>
      <c r="F25" s="12"/>
      <c r="G25" s="12"/>
      <c r="H25" s="12"/>
      <c r="I25" s="12"/>
      <c r="J25" s="12"/>
      <c r="K25" s="12"/>
      <c r="L25" s="12"/>
    </row>
  </sheetData>
  <mergeCells count="8">
    <mergeCell ref="B18:L18"/>
    <mergeCell ref="B19:L19"/>
    <mergeCell ref="B20:L20"/>
    <mergeCell ref="B21:L21"/>
    <mergeCell ref="B22:L22"/>
    <mergeCell ref="B23:L23"/>
    <mergeCell ref="B24:L24"/>
    <mergeCell ref="B25:L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23.85" hidden="false" customHeight="false" outlineLevel="0" collapsed="false">
      <c r="A2" s="2" t="n">
        <v>1</v>
      </c>
      <c r="B2" s="3" t="s">
        <v>55</v>
      </c>
      <c r="C2" s="3" t="s">
        <v>56</v>
      </c>
      <c r="D2" s="4" t="n">
        <v>50</v>
      </c>
      <c r="E2" s="2" t="n">
        <v>2025</v>
      </c>
      <c r="F2" s="3" t="s">
        <v>57</v>
      </c>
      <c r="G2" s="3" t="s">
        <v>58</v>
      </c>
      <c r="H2" s="3" t="s">
        <v>59</v>
      </c>
      <c r="I2" s="3" t="s">
        <v>60</v>
      </c>
      <c r="J2" s="3" t="s">
        <v>36</v>
      </c>
      <c r="K2" s="3" t="s">
        <v>18</v>
      </c>
      <c r="L2" s="3" t="s">
        <v>61</v>
      </c>
    </row>
    <row r="3" customFormat="false" ht="15" hidden="false" customHeight="false" outlineLevel="0" collapsed="false">
      <c r="A3" s="5" t="n">
        <v>2</v>
      </c>
      <c r="B3" s="6" t="s">
        <v>81</v>
      </c>
      <c r="C3" s="6" t="s">
        <v>82</v>
      </c>
      <c r="D3" s="7" t="n">
        <v>38.9</v>
      </c>
      <c r="E3" s="5" t="n">
        <v>2024</v>
      </c>
      <c r="F3" s="6" t="s">
        <v>57</v>
      </c>
      <c r="G3" s="6" t="s">
        <v>83</v>
      </c>
      <c r="H3" s="6" t="s">
        <v>84</v>
      </c>
      <c r="I3" s="6" t="s">
        <v>59</v>
      </c>
      <c r="J3" s="6" t="s">
        <v>85</v>
      </c>
      <c r="K3" s="6" t="s">
        <v>86</v>
      </c>
      <c r="L3" s="6" t="s">
        <v>87</v>
      </c>
    </row>
    <row r="4" customFormat="false" ht="23.85" hidden="false" customHeight="false" outlineLevel="0" collapsed="false">
      <c r="A4" s="2" t="n">
        <v>3</v>
      </c>
      <c r="B4" s="3" t="s">
        <v>247</v>
      </c>
      <c r="C4" s="3" t="s">
        <v>248</v>
      </c>
      <c r="D4" s="4" t="n">
        <v>7.4</v>
      </c>
      <c r="E4" s="2" t="n">
        <v>2024</v>
      </c>
      <c r="F4" s="3" t="s">
        <v>57</v>
      </c>
      <c r="G4" s="3" t="s">
        <v>249</v>
      </c>
      <c r="H4" s="3" t="s">
        <v>59</v>
      </c>
      <c r="I4" s="3" t="s">
        <v>250</v>
      </c>
      <c r="J4" s="3" t="s">
        <v>251</v>
      </c>
      <c r="K4" s="3" t="s">
        <v>18</v>
      </c>
      <c r="L4" s="3" t="s">
        <v>252</v>
      </c>
    </row>
    <row r="5" customFormat="false" ht="23.85" hidden="false" customHeight="false" outlineLevel="0" collapsed="false">
      <c r="A5" s="5" t="n">
        <v>4</v>
      </c>
      <c r="B5" s="6" t="s">
        <v>337</v>
      </c>
      <c r="C5" s="6" t="s">
        <v>338</v>
      </c>
      <c r="D5" s="7" t="n">
        <v>3</v>
      </c>
      <c r="E5" s="5" t="n">
        <v>2025</v>
      </c>
      <c r="F5" s="6" t="s">
        <v>64</v>
      </c>
      <c r="G5" s="6" t="s">
        <v>339</v>
      </c>
      <c r="H5" s="6" t="s">
        <v>112</v>
      </c>
      <c r="I5" s="6" t="s">
        <v>340</v>
      </c>
      <c r="J5" s="6" t="s">
        <v>145</v>
      </c>
      <c r="K5" s="6" t="s">
        <v>18</v>
      </c>
      <c r="L5" s="6" t="s">
        <v>341</v>
      </c>
    </row>
    <row r="6" customFormat="false" ht="15" hidden="false" customHeight="false" outlineLevel="0" collapsed="false">
      <c r="A6" s="2" t="n">
        <v>5</v>
      </c>
      <c r="B6" s="3" t="s">
        <v>350</v>
      </c>
      <c r="C6" s="3" t="s">
        <v>351</v>
      </c>
      <c r="D6" s="4" t="n">
        <v>2.6</v>
      </c>
      <c r="E6" s="2" t="n">
        <v>2024</v>
      </c>
      <c r="F6" s="3" t="s">
        <v>28</v>
      </c>
      <c r="G6" s="3" t="s">
        <v>352</v>
      </c>
      <c r="H6" s="3" t="s">
        <v>353</v>
      </c>
      <c r="I6" s="3" t="s">
        <v>250</v>
      </c>
      <c r="J6" s="3" t="s">
        <v>145</v>
      </c>
      <c r="K6" s="3" t="s">
        <v>53</v>
      </c>
      <c r="L6" s="3" t="s">
        <v>354</v>
      </c>
    </row>
    <row r="7" customFormat="false" ht="15" hidden="false" customHeight="false" outlineLevel="0" collapsed="false">
      <c r="A7" s="5" t="n">
        <v>6</v>
      </c>
      <c r="B7" s="6" t="s">
        <v>355</v>
      </c>
      <c r="C7" s="6" t="s">
        <v>356</v>
      </c>
      <c r="D7" s="7" t="n">
        <v>2.5</v>
      </c>
      <c r="E7" s="5" t="n">
        <v>2024</v>
      </c>
      <c r="F7" s="6" t="s">
        <v>57</v>
      </c>
      <c r="G7" s="6" t="s">
        <v>357</v>
      </c>
      <c r="H7" s="6" t="s">
        <v>358</v>
      </c>
      <c r="I7" s="6" t="s">
        <v>359</v>
      </c>
      <c r="J7" s="6" t="s">
        <v>145</v>
      </c>
      <c r="K7" s="6" t="s">
        <v>101</v>
      </c>
      <c r="L7" s="6" t="s">
        <v>360</v>
      </c>
    </row>
    <row r="8" customFormat="false" ht="23.85" hidden="false" customHeight="false" outlineLevel="0" collapsed="false">
      <c r="A8" s="2" t="n">
        <v>7</v>
      </c>
      <c r="B8" s="3" t="s">
        <v>365</v>
      </c>
      <c r="C8" s="3" t="s">
        <v>366</v>
      </c>
      <c r="D8" s="4" t="n">
        <v>2.4</v>
      </c>
      <c r="E8" s="2" t="n">
        <v>2024</v>
      </c>
      <c r="F8" s="3" t="s">
        <v>40</v>
      </c>
      <c r="G8" s="3" t="s">
        <v>52</v>
      </c>
      <c r="H8" s="3" t="s">
        <v>367</v>
      </c>
      <c r="I8" s="3" t="s">
        <v>367</v>
      </c>
      <c r="J8" s="3" t="s">
        <v>368</v>
      </c>
      <c r="K8" s="3" t="s">
        <v>53</v>
      </c>
      <c r="L8" s="3" t="s">
        <v>369</v>
      </c>
    </row>
    <row r="9" customFormat="false" ht="15" hidden="false" customHeight="false" outlineLevel="0" collapsed="false">
      <c r="A9" s="5" t="n">
        <v>8</v>
      </c>
      <c r="B9" s="6" t="s">
        <v>370</v>
      </c>
      <c r="C9" s="6" t="s">
        <v>371</v>
      </c>
      <c r="D9" s="7" t="n">
        <v>2.4</v>
      </c>
      <c r="E9" s="5" t="n">
        <v>2025</v>
      </c>
      <c r="F9" s="6" t="s">
        <v>105</v>
      </c>
      <c r="G9" s="6" t="s">
        <v>372</v>
      </c>
      <c r="H9" s="6" t="s">
        <v>250</v>
      </c>
      <c r="I9" s="6" t="s">
        <v>340</v>
      </c>
      <c r="J9" s="6" t="s">
        <v>373</v>
      </c>
      <c r="K9" s="6" t="s">
        <v>18</v>
      </c>
      <c r="L9" s="6" t="s">
        <v>374</v>
      </c>
    </row>
    <row r="10" customFormat="false" ht="15" hidden="false" customHeight="false" outlineLevel="0" collapsed="false">
      <c r="A10" s="2" t="n">
        <v>9</v>
      </c>
      <c r="B10" s="3" t="s">
        <v>350</v>
      </c>
      <c r="C10" s="3" t="s">
        <v>387</v>
      </c>
      <c r="D10" s="4" t="n">
        <v>1.9</v>
      </c>
      <c r="E10" s="2" t="n">
        <v>2024</v>
      </c>
      <c r="F10" s="3" t="s">
        <v>28</v>
      </c>
      <c r="G10" s="3" t="s">
        <v>388</v>
      </c>
      <c r="H10" s="3" t="s">
        <v>353</v>
      </c>
      <c r="I10" s="3" t="s">
        <v>250</v>
      </c>
      <c r="J10" s="3" t="s">
        <v>145</v>
      </c>
      <c r="K10" s="3" t="s">
        <v>389</v>
      </c>
      <c r="L10" s="3" t="s">
        <v>390</v>
      </c>
    </row>
    <row r="11" customFormat="false" ht="15" hidden="false" customHeight="false" outlineLevel="0" collapsed="false">
      <c r="A11" s="5" t="n">
        <v>10</v>
      </c>
      <c r="B11" s="6" t="s">
        <v>391</v>
      </c>
      <c r="C11" s="6" t="s">
        <v>392</v>
      </c>
      <c r="D11" s="7" t="n">
        <v>1.6</v>
      </c>
      <c r="E11" s="5" t="n">
        <v>2025</v>
      </c>
      <c r="F11" s="6" t="s">
        <v>57</v>
      </c>
      <c r="G11" s="6" t="s">
        <v>393</v>
      </c>
      <c r="H11" s="6" t="s">
        <v>250</v>
      </c>
      <c r="I11" s="6" t="s">
        <v>155</v>
      </c>
      <c r="J11" s="6" t="s">
        <v>145</v>
      </c>
      <c r="K11" s="6" t="s">
        <v>18</v>
      </c>
      <c r="L11" s="6" t="s">
        <v>394</v>
      </c>
    </row>
    <row r="12" customFormat="false" ht="15" hidden="false" customHeight="false" outlineLevel="0" collapsed="false">
      <c r="A12" s="2" t="n">
        <v>11</v>
      </c>
      <c r="B12" s="3" t="s">
        <v>399</v>
      </c>
      <c r="C12" s="3" t="s">
        <v>400</v>
      </c>
      <c r="D12" s="4" t="n">
        <v>1.39</v>
      </c>
      <c r="E12" s="2" t="n">
        <v>2024</v>
      </c>
      <c r="F12" s="3" t="s">
        <v>57</v>
      </c>
      <c r="G12" s="3" t="s">
        <v>357</v>
      </c>
      <c r="H12" s="3" t="s">
        <v>250</v>
      </c>
      <c r="I12" s="3" t="s">
        <v>60</v>
      </c>
      <c r="J12" s="3" t="s">
        <v>145</v>
      </c>
      <c r="K12" s="3" t="s">
        <v>101</v>
      </c>
      <c r="L12" s="3" t="s">
        <v>401</v>
      </c>
    </row>
    <row r="13" customFormat="false" ht="23.85" hidden="false" customHeight="false" outlineLevel="0" collapsed="false">
      <c r="A13" s="5" t="n">
        <v>12</v>
      </c>
      <c r="B13" s="6" t="s">
        <v>402</v>
      </c>
      <c r="C13" s="6" t="s">
        <v>403</v>
      </c>
      <c r="D13" s="7" t="n">
        <v>0.82</v>
      </c>
      <c r="E13" s="5" t="n">
        <v>2024</v>
      </c>
      <c r="F13" s="6" t="s">
        <v>40</v>
      </c>
      <c r="G13" s="6" t="s">
        <v>52</v>
      </c>
      <c r="H13" s="6" t="s">
        <v>16</v>
      </c>
      <c r="I13" s="6" t="s">
        <v>404</v>
      </c>
      <c r="J13" s="6" t="s">
        <v>368</v>
      </c>
      <c r="K13" s="6" t="s">
        <v>30</v>
      </c>
      <c r="L13" s="6" t="s">
        <v>405</v>
      </c>
    </row>
    <row r="16" customFormat="false" ht="15" hidden="false" customHeight="false" outlineLevel="0" collapsed="false">
      <c r="B16" s="11" t="s">
        <v>439</v>
      </c>
    </row>
    <row r="17" customFormat="false" ht="31.5" hidden="false" customHeight="true" outlineLevel="0" collapsed="false">
      <c r="B17" s="12" t="s">
        <v>440</v>
      </c>
      <c r="C17" s="12"/>
      <c r="D17" s="12"/>
      <c r="E17" s="12"/>
      <c r="F17" s="12"/>
      <c r="G17" s="12"/>
      <c r="H17" s="12"/>
      <c r="I17" s="12"/>
      <c r="J17" s="12"/>
      <c r="K17" s="12"/>
      <c r="L17" s="12"/>
    </row>
    <row r="18" customFormat="false" ht="31.5" hidden="false" customHeight="true" outlineLevel="0" collapsed="false">
      <c r="B18" s="12" t="s">
        <v>441</v>
      </c>
      <c r="C18" s="12"/>
      <c r="D18" s="12"/>
      <c r="E18" s="12"/>
      <c r="F18" s="12"/>
      <c r="G18" s="12"/>
      <c r="H18" s="12"/>
      <c r="I18" s="12"/>
      <c r="J18" s="12"/>
      <c r="K18" s="12"/>
      <c r="L18" s="12"/>
    </row>
    <row r="19" customFormat="false" ht="31.5" hidden="false" customHeight="true" outlineLevel="0" collapsed="false">
      <c r="B19" s="12" t="s">
        <v>442</v>
      </c>
      <c r="C19" s="12"/>
      <c r="D19" s="12"/>
      <c r="E19" s="12"/>
      <c r="F19" s="12"/>
      <c r="G19" s="12"/>
      <c r="H19" s="12"/>
      <c r="I19" s="12"/>
      <c r="J19" s="12"/>
      <c r="K19" s="12"/>
      <c r="L19" s="12"/>
    </row>
    <row r="20" customFormat="false" ht="31.5" hidden="false" customHeight="true" outlineLevel="0" collapsed="false">
      <c r="B20" s="12" t="s">
        <v>443</v>
      </c>
      <c r="C20" s="12"/>
      <c r="D20" s="12"/>
      <c r="E20" s="12"/>
      <c r="F20" s="12"/>
      <c r="G20" s="12"/>
      <c r="H20" s="12"/>
      <c r="I20" s="12"/>
      <c r="J20" s="12"/>
      <c r="K20" s="12"/>
      <c r="L20" s="12"/>
    </row>
    <row r="21" customFormat="false" ht="31.5" hidden="false" customHeight="true" outlineLevel="0" collapsed="false">
      <c r="B21" s="12" t="s">
        <v>444</v>
      </c>
      <c r="C21" s="12"/>
      <c r="D21" s="12"/>
      <c r="E21" s="12"/>
      <c r="F21" s="12"/>
      <c r="G21" s="12"/>
      <c r="H21" s="12"/>
      <c r="I21" s="12"/>
      <c r="J21" s="12"/>
      <c r="K21" s="12"/>
      <c r="L21" s="12"/>
    </row>
    <row r="22" customFormat="false" ht="31.5" hidden="false" customHeight="true" outlineLevel="0" collapsed="false">
      <c r="B22" s="12" t="s">
        <v>445</v>
      </c>
      <c r="C22" s="12"/>
      <c r="D22" s="12"/>
      <c r="E22" s="12"/>
      <c r="F22" s="12"/>
      <c r="G22" s="12"/>
      <c r="H22" s="12"/>
      <c r="I22" s="12"/>
      <c r="J22" s="12"/>
      <c r="K22" s="12"/>
      <c r="L22" s="12"/>
    </row>
    <row r="23" customFormat="false" ht="31.5" hidden="false" customHeight="true" outlineLevel="0" collapsed="false">
      <c r="B23" s="12" t="s">
        <v>446</v>
      </c>
      <c r="C23" s="12"/>
      <c r="D23" s="12"/>
      <c r="E23" s="12"/>
      <c r="F23" s="12"/>
      <c r="G23" s="12"/>
      <c r="H23" s="12"/>
      <c r="I23" s="12"/>
      <c r="J23" s="12"/>
      <c r="K23" s="12"/>
      <c r="L23" s="12"/>
    </row>
    <row r="24" customFormat="false" ht="31.5" hidden="false" customHeight="true" outlineLevel="0" collapsed="false">
      <c r="B24" s="12" t="s">
        <v>447</v>
      </c>
      <c r="C24" s="12"/>
      <c r="D24" s="12"/>
      <c r="E24" s="12"/>
      <c r="F24" s="12"/>
      <c r="G24" s="12"/>
      <c r="H24" s="12"/>
      <c r="I24" s="12"/>
      <c r="J24" s="12"/>
      <c r="K24" s="12"/>
      <c r="L24" s="12"/>
    </row>
    <row r="25" customFormat="false" ht="31.5" hidden="false" customHeight="true" outlineLevel="0" collapsed="false">
      <c r="B25" s="12" t="s">
        <v>448</v>
      </c>
      <c r="C25" s="12"/>
      <c r="D25" s="12"/>
      <c r="E25" s="12"/>
      <c r="F25" s="12"/>
      <c r="G25" s="12"/>
      <c r="H25" s="12"/>
      <c r="I25" s="12"/>
      <c r="J25" s="12"/>
      <c r="K25" s="12"/>
      <c r="L25" s="12"/>
    </row>
    <row r="26" customFormat="false" ht="31.5" hidden="false" customHeight="true" outlineLevel="0" collapsed="false">
      <c r="B26" s="12" t="s">
        <v>449</v>
      </c>
      <c r="C26" s="12"/>
      <c r="D26" s="12"/>
      <c r="E26" s="12"/>
      <c r="F26" s="12"/>
      <c r="G26" s="12"/>
      <c r="H26" s="12"/>
      <c r="I26" s="12"/>
      <c r="J26" s="12"/>
      <c r="K26" s="12"/>
      <c r="L26" s="12"/>
    </row>
    <row r="27" customFormat="false" ht="31.5" hidden="false" customHeight="true" outlineLevel="0" collapsed="false">
      <c r="B27" s="12" t="s">
        <v>450</v>
      </c>
      <c r="C27" s="12"/>
      <c r="D27" s="12"/>
      <c r="E27" s="12"/>
      <c r="F27" s="12"/>
      <c r="G27" s="12"/>
      <c r="H27" s="12"/>
      <c r="I27" s="12"/>
      <c r="J27" s="12"/>
      <c r="K27" s="12"/>
      <c r="L27" s="12"/>
    </row>
  </sheetData>
  <mergeCells count="11">
    <mergeCell ref="B17:L17"/>
    <mergeCell ref="B18:L18"/>
    <mergeCell ref="B19:L19"/>
    <mergeCell ref="B20:L20"/>
    <mergeCell ref="B21:L21"/>
    <mergeCell ref="B22:L22"/>
    <mergeCell ref="B23:L23"/>
    <mergeCell ref="B24:L24"/>
    <mergeCell ref="B25:L25"/>
    <mergeCell ref="B26:L26"/>
    <mergeCell ref="B27:L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32"/>
    <col collapsed="false" customWidth="true" hidden="false" outlineLevel="0" max="4" min="4" style="0" width="14"/>
    <col collapsed="false" customWidth="true" hidden="false" outlineLevel="0" max="5" min="5" style="0" width="8"/>
    <col collapsed="false" customWidth="true" hidden="false" outlineLevel="0" max="6" min="6" style="0" width="22"/>
    <col collapsed="false" customWidth="true" hidden="false" outlineLevel="0" max="7" min="7" style="0" width="32"/>
    <col collapsed="false" customWidth="true" hidden="false" outlineLevel="0" max="8" min="8" style="0" width="22"/>
    <col collapsed="false" customWidth="true" hidden="false" outlineLevel="0" max="9" min="9" style="0" width="18"/>
    <col collapsed="false" customWidth="true" hidden="false" outlineLevel="0" max="11" min="10" style="0" width="22"/>
    <col collapsed="false" customWidth="true" hidden="false" outlineLevel="0" max="12" min="12" style="0" width="60"/>
  </cols>
  <sheetData>
    <row r="1" customFormat="false" ht="26.8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23.85" hidden="false" customHeight="false" outlineLevel="0" collapsed="false">
      <c r="A2" s="2" t="n">
        <v>1</v>
      </c>
      <c r="B2" s="3" t="s">
        <v>44</v>
      </c>
      <c r="C2" s="3" t="s">
        <v>45</v>
      </c>
      <c r="D2" s="4" t="n">
        <v>55</v>
      </c>
      <c r="E2" s="2" t="n">
        <v>2025</v>
      </c>
      <c r="F2" s="3" t="s">
        <v>14</v>
      </c>
      <c r="G2" s="3" t="s">
        <v>46</v>
      </c>
      <c r="H2" s="3" t="s">
        <v>47</v>
      </c>
      <c r="I2" s="3" t="s">
        <v>16</v>
      </c>
      <c r="J2" s="3" t="s">
        <v>48</v>
      </c>
      <c r="K2" s="3" t="s">
        <v>18</v>
      </c>
      <c r="L2" s="3" t="s">
        <v>49</v>
      </c>
    </row>
    <row r="3" customFormat="false" ht="23.85" hidden="false" customHeight="false" outlineLevel="0" collapsed="false">
      <c r="A3" s="5" t="n">
        <v>2</v>
      </c>
      <c r="B3" s="6" t="s">
        <v>73</v>
      </c>
      <c r="C3" s="6" t="s">
        <v>74</v>
      </c>
      <c r="D3" s="7" t="n">
        <v>40</v>
      </c>
      <c r="E3" s="5" t="n">
        <v>2025</v>
      </c>
      <c r="F3" s="6" t="s">
        <v>75</v>
      </c>
      <c r="G3" s="6" t="s">
        <v>76</v>
      </c>
      <c r="H3" s="6" t="s">
        <v>77</v>
      </c>
      <c r="I3" s="6" t="s">
        <v>16</v>
      </c>
      <c r="J3" s="6" t="s">
        <v>78</v>
      </c>
      <c r="K3" s="6" t="s">
        <v>79</v>
      </c>
      <c r="L3" s="6" t="s">
        <v>80</v>
      </c>
    </row>
    <row r="4" customFormat="false" ht="15" hidden="false" customHeight="false" outlineLevel="0" collapsed="false">
      <c r="A4" s="2" t="n">
        <v>3</v>
      </c>
      <c r="B4" s="3" t="s">
        <v>123</v>
      </c>
      <c r="C4" s="3" t="s">
        <v>124</v>
      </c>
      <c r="D4" s="4" t="n">
        <v>25</v>
      </c>
      <c r="E4" s="2" t="n">
        <v>2025</v>
      </c>
      <c r="F4" s="3" t="s">
        <v>14</v>
      </c>
      <c r="G4" s="3" t="s">
        <v>125</v>
      </c>
      <c r="H4" s="3" t="s">
        <v>16</v>
      </c>
      <c r="I4" s="3" t="s">
        <v>126</v>
      </c>
      <c r="J4" s="3" t="s">
        <v>17</v>
      </c>
      <c r="K4" s="3" t="s">
        <v>18</v>
      </c>
      <c r="L4" s="3" t="s">
        <v>127</v>
      </c>
    </row>
    <row r="5" customFormat="false" ht="23.85" hidden="false" customHeight="false" outlineLevel="0" collapsed="false">
      <c r="A5" s="5" t="n">
        <v>4</v>
      </c>
      <c r="B5" s="6" t="s">
        <v>172</v>
      </c>
      <c r="C5" s="6" t="s">
        <v>173</v>
      </c>
      <c r="D5" s="7" t="n">
        <v>13.4</v>
      </c>
      <c r="E5" s="5" t="n">
        <v>2025</v>
      </c>
      <c r="F5" s="6" t="s">
        <v>174</v>
      </c>
      <c r="G5" s="6" t="s">
        <v>175</v>
      </c>
      <c r="H5" s="6" t="s">
        <v>176</v>
      </c>
      <c r="I5" s="6" t="s">
        <v>60</v>
      </c>
      <c r="J5" s="6" t="s">
        <v>145</v>
      </c>
      <c r="K5" s="6" t="s">
        <v>18</v>
      </c>
      <c r="L5" s="6" t="s">
        <v>177</v>
      </c>
    </row>
    <row r="6" customFormat="false" ht="23.85" hidden="false" customHeight="false" outlineLevel="0" collapsed="false">
      <c r="A6" s="2" t="n">
        <v>5</v>
      </c>
      <c r="B6" s="3" t="s">
        <v>182</v>
      </c>
      <c r="C6" s="3" t="s">
        <v>183</v>
      </c>
      <c r="D6" s="4" t="n">
        <v>12.4</v>
      </c>
      <c r="E6" s="2" t="n">
        <v>2024</v>
      </c>
      <c r="F6" s="3" t="s">
        <v>94</v>
      </c>
      <c r="G6" s="3" t="s">
        <v>184</v>
      </c>
      <c r="H6" s="3" t="s">
        <v>77</v>
      </c>
      <c r="I6" s="3" t="s">
        <v>16</v>
      </c>
      <c r="J6" s="3" t="s">
        <v>185</v>
      </c>
      <c r="K6" s="3" t="s">
        <v>101</v>
      </c>
      <c r="L6" s="3" t="s">
        <v>186</v>
      </c>
    </row>
    <row r="7" customFormat="false" ht="23.85" hidden="false" customHeight="false" outlineLevel="0" collapsed="false">
      <c r="A7" s="5" t="n">
        <v>6</v>
      </c>
      <c r="B7" s="6" t="s">
        <v>190</v>
      </c>
      <c r="C7" s="6" t="s">
        <v>191</v>
      </c>
      <c r="D7" s="7" t="n">
        <v>11</v>
      </c>
      <c r="E7" s="5" t="n">
        <v>2025</v>
      </c>
      <c r="F7" s="6" t="s">
        <v>40</v>
      </c>
      <c r="G7" s="6" t="s">
        <v>192</v>
      </c>
      <c r="H7" s="6" t="s">
        <v>16</v>
      </c>
      <c r="I7" s="6" t="s">
        <v>193</v>
      </c>
      <c r="J7" s="6" t="s">
        <v>194</v>
      </c>
      <c r="K7" s="6" t="s">
        <v>18</v>
      </c>
      <c r="L7" s="6" t="s">
        <v>195</v>
      </c>
    </row>
    <row r="8" customFormat="false" ht="23.85" hidden="false" customHeight="false" outlineLevel="0" collapsed="false">
      <c r="A8" s="2" t="n">
        <v>7</v>
      </c>
      <c r="B8" s="3" t="s">
        <v>215</v>
      </c>
      <c r="C8" s="3" t="s">
        <v>216</v>
      </c>
      <c r="D8" s="4" t="n">
        <v>8.9</v>
      </c>
      <c r="E8" s="2" t="n">
        <v>2024</v>
      </c>
      <c r="F8" s="3" t="s">
        <v>40</v>
      </c>
      <c r="G8" s="3" t="s">
        <v>217</v>
      </c>
      <c r="H8" s="3" t="s">
        <v>193</v>
      </c>
      <c r="I8" s="3" t="s">
        <v>218</v>
      </c>
      <c r="J8" s="3" t="s">
        <v>219</v>
      </c>
      <c r="K8" s="3" t="s">
        <v>18</v>
      </c>
      <c r="L8" s="3" t="s">
        <v>220</v>
      </c>
    </row>
    <row r="9" customFormat="false" ht="23.85" hidden="false" customHeight="false" outlineLevel="0" collapsed="false">
      <c r="A9" s="5" t="n">
        <v>8</v>
      </c>
      <c r="B9" s="6" t="s">
        <v>229</v>
      </c>
      <c r="C9" s="6" t="s">
        <v>230</v>
      </c>
      <c r="D9" s="7" t="n">
        <v>8.3</v>
      </c>
      <c r="E9" s="5" t="n">
        <v>2024</v>
      </c>
      <c r="F9" s="6" t="s">
        <v>231</v>
      </c>
      <c r="G9" s="6" t="s">
        <v>232</v>
      </c>
      <c r="H9" s="6" t="s">
        <v>233</v>
      </c>
      <c r="I9" s="6" t="s">
        <v>234</v>
      </c>
      <c r="J9" s="6" t="s">
        <v>185</v>
      </c>
      <c r="K9" s="6" t="s">
        <v>18</v>
      </c>
      <c r="L9" s="6" t="s">
        <v>235</v>
      </c>
    </row>
    <row r="10" customFormat="false" ht="15" hidden="false" customHeight="false" outlineLevel="0" collapsed="false">
      <c r="A10" s="2" t="n">
        <v>9</v>
      </c>
      <c r="B10" s="3" t="s">
        <v>342</v>
      </c>
      <c r="C10" s="3" t="s">
        <v>343</v>
      </c>
      <c r="D10" s="4" t="n">
        <v>3</v>
      </c>
      <c r="E10" s="2" t="n">
        <v>2025</v>
      </c>
      <c r="F10" s="3" t="s">
        <v>75</v>
      </c>
      <c r="G10" s="3" t="s">
        <v>76</v>
      </c>
      <c r="H10" s="3" t="s">
        <v>47</v>
      </c>
      <c r="I10" s="3" t="s">
        <v>193</v>
      </c>
      <c r="J10" s="3" t="s">
        <v>344</v>
      </c>
      <c r="K10" s="3" t="s">
        <v>18</v>
      </c>
      <c r="L10" s="3" t="s">
        <v>345</v>
      </c>
    </row>
    <row r="11" customFormat="false" ht="15" hidden="false" customHeight="false" outlineLevel="0" collapsed="false">
      <c r="A11" s="5" t="n">
        <v>10</v>
      </c>
      <c r="B11" s="6" t="s">
        <v>361</v>
      </c>
      <c r="C11" s="6" t="s">
        <v>362</v>
      </c>
      <c r="D11" s="7" t="n">
        <v>2.5</v>
      </c>
      <c r="E11" s="5" t="n">
        <v>2025</v>
      </c>
      <c r="F11" s="6" t="s">
        <v>14</v>
      </c>
      <c r="G11" s="6" t="s">
        <v>363</v>
      </c>
      <c r="H11" s="6" t="s">
        <v>16</v>
      </c>
      <c r="I11" s="6" t="s">
        <v>126</v>
      </c>
      <c r="J11" s="6" t="s">
        <v>208</v>
      </c>
      <c r="K11" s="6" t="s">
        <v>30</v>
      </c>
      <c r="L11" s="6" t="s">
        <v>364</v>
      </c>
    </row>
    <row r="14" customFormat="false" ht="15" hidden="false" customHeight="false" outlineLevel="0" collapsed="false">
      <c r="B14" s="11" t="s">
        <v>451</v>
      </c>
    </row>
    <row r="15" customFormat="false" ht="31.5" hidden="false" customHeight="true" outlineLevel="0" collapsed="false">
      <c r="B15" s="12" t="s">
        <v>452</v>
      </c>
      <c r="C15" s="12"/>
      <c r="D15" s="12"/>
      <c r="E15" s="12"/>
      <c r="F15" s="12"/>
      <c r="G15" s="12"/>
      <c r="H15" s="12"/>
      <c r="I15" s="12"/>
      <c r="J15" s="12"/>
      <c r="K15" s="12"/>
      <c r="L15" s="12"/>
    </row>
    <row r="16" customFormat="false" ht="31.5" hidden="false" customHeight="true" outlineLevel="0" collapsed="false">
      <c r="B16" s="12" t="s">
        <v>453</v>
      </c>
      <c r="C16" s="12"/>
      <c r="D16" s="12"/>
      <c r="E16" s="12"/>
      <c r="F16" s="12"/>
      <c r="G16" s="12"/>
      <c r="H16" s="12"/>
      <c r="I16" s="12"/>
      <c r="J16" s="12"/>
      <c r="K16" s="12"/>
      <c r="L16" s="12"/>
    </row>
    <row r="17" customFormat="false" ht="31.5" hidden="false" customHeight="true" outlineLevel="0" collapsed="false">
      <c r="B17" s="12" t="s">
        <v>454</v>
      </c>
      <c r="C17" s="12"/>
      <c r="D17" s="12"/>
      <c r="E17" s="12"/>
      <c r="F17" s="12"/>
      <c r="G17" s="12"/>
      <c r="H17" s="12"/>
      <c r="I17" s="12"/>
      <c r="J17" s="12"/>
      <c r="K17" s="12"/>
      <c r="L17" s="12"/>
    </row>
    <row r="18" customFormat="false" ht="31.5" hidden="false" customHeight="true" outlineLevel="0" collapsed="false">
      <c r="B18" s="12" t="s">
        <v>455</v>
      </c>
      <c r="C18" s="12"/>
      <c r="D18" s="12"/>
      <c r="E18" s="12"/>
      <c r="F18" s="12"/>
      <c r="G18" s="12"/>
      <c r="H18" s="12"/>
      <c r="I18" s="12"/>
      <c r="J18" s="12"/>
      <c r="K18" s="12"/>
      <c r="L18" s="12"/>
    </row>
    <row r="19" customFormat="false" ht="31.5" hidden="false" customHeight="true" outlineLevel="0" collapsed="false">
      <c r="B19" s="12" t="s">
        <v>456</v>
      </c>
      <c r="C19" s="12"/>
      <c r="D19" s="12"/>
      <c r="E19" s="12"/>
      <c r="F19" s="12"/>
      <c r="G19" s="12"/>
      <c r="H19" s="12"/>
      <c r="I19" s="12"/>
      <c r="J19" s="12"/>
      <c r="K19" s="12"/>
      <c r="L19" s="12"/>
    </row>
    <row r="20" customFormat="false" ht="31.5" hidden="false" customHeight="true" outlineLevel="0" collapsed="false">
      <c r="B20" s="12" t="s">
        <v>457</v>
      </c>
      <c r="C20" s="12"/>
      <c r="D20" s="12"/>
      <c r="E20" s="12"/>
      <c r="F20" s="12"/>
      <c r="G20" s="12"/>
      <c r="H20" s="12"/>
      <c r="I20" s="12"/>
      <c r="J20" s="12"/>
      <c r="K20" s="12"/>
      <c r="L20" s="12"/>
    </row>
    <row r="21" customFormat="false" ht="31.5" hidden="false" customHeight="true" outlineLevel="0" collapsed="false">
      <c r="B21" s="12" t="s">
        <v>458</v>
      </c>
      <c r="C21" s="12"/>
      <c r="D21" s="12"/>
      <c r="E21" s="12"/>
      <c r="F21" s="12"/>
      <c r="G21" s="12"/>
      <c r="H21" s="12"/>
      <c r="I21" s="12"/>
      <c r="J21" s="12"/>
      <c r="K21" s="12"/>
      <c r="L21" s="12"/>
    </row>
    <row r="22" customFormat="false" ht="31.5" hidden="false" customHeight="true" outlineLevel="0" collapsed="false">
      <c r="B22" s="12" t="s">
        <v>459</v>
      </c>
      <c r="C22" s="12"/>
      <c r="D22" s="12"/>
      <c r="E22" s="12"/>
      <c r="F22" s="12"/>
      <c r="G22" s="12"/>
      <c r="H22" s="12"/>
      <c r="I22" s="12"/>
      <c r="J22" s="12"/>
      <c r="K22" s="12"/>
      <c r="L22" s="12"/>
    </row>
    <row r="23" customFormat="false" ht="31.5" hidden="false" customHeight="true" outlineLevel="0" collapsed="false">
      <c r="B23" s="12" t="s">
        <v>460</v>
      </c>
      <c r="C23" s="12"/>
      <c r="D23" s="12"/>
      <c r="E23" s="12"/>
      <c r="F23" s="12"/>
      <c r="G23" s="12"/>
      <c r="H23" s="12"/>
      <c r="I23" s="12"/>
      <c r="J23" s="12"/>
      <c r="K23" s="12"/>
      <c r="L23" s="12"/>
    </row>
    <row r="24" customFormat="false" ht="31.5" hidden="false" customHeight="true" outlineLevel="0" collapsed="false">
      <c r="B24" s="12" t="s">
        <v>461</v>
      </c>
      <c r="C24" s="12"/>
      <c r="D24" s="12"/>
      <c r="E24" s="12"/>
      <c r="F24" s="12"/>
      <c r="G24" s="12"/>
      <c r="H24" s="12"/>
      <c r="I24" s="12"/>
      <c r="J24" s="12"/>
      <c r="K24" s="12"/>
      <c r="L24" s="12"/>
    </row>
    <row r="25" customFormat="false" ht="31.5" hidden="false" customHeight="true" outlineLevel="0" collapsed="false">
      <c r="B25" s="12" t="s">
        <v>462</v>
      </c>
      <c r="C25" s="12"/>
      <c r="D25" s="12"/>
      <c r="E25" s="12"/>
      <c r="F25" s="12"/>
      <c r="G25" s="12"/>
      <c r="H25" s="12"/>
      <c r="I25" s="12"/>
      <c r="J25" s="12"/>
      <c r="K25" s="12"/>
      <c r="L25" s="12"/>
    </row>
    <row r="26" customFormat="false" ht="31.5" hidden="false" customHeight="true" outlineLevel="0" collapsed="false">
      <c r="B26" s="12" t="s">
        <v>463</v>
      </c>
      <c r="C26" s="12"/>
      <c r="D26" s="12"/>
      <c r="E26" s="12"/>
      <c r="F26" s="12"/>
      <c r="G26" s="12"/>
      <c r="H26" s="12"/>
      <c r="I26" s="12"/>
      <c r="J26" s="12"/>
      <c r="K26" s="12"/>
      <c r="L26" s="12"/>
    </row>
  </sheetData>
  <mergeCells count="12">
    <mergeCell ref="B15:L15"/>
    <mergeCell ref="B16:L16"/>
    <mergeCell ref="B17:L17"/>
    <mergeCell ref="B18:L18"/>
    <mergeCell ref="B19:L19"/>
    <mergeCell ref="B20:L20"/>
    <mergeCell ref="B21:L21"/>
    <mergeCell ref="B22:L22"/>
    <mergeCell ref="B23:L23"/>
    <mergeCell ref="B24:L24"/>
    <mergeCell ref="B25:L25"/>
    <mergeCell ref="B26:L2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4"/>
    <col collapsed="false" customWidth="true" hidden="false" outlineLevel="0" max="3" min="3" style="0" width="22"/>
    <col collapsed="false" customWidth="true" hidden="false" outlineLevel="0" max="5" min="4" style="0" width="18"/>
    <col collapsed="false" customWidth="true" hidden="false" outlineLevel="0" max="6" min="6" style="0" width="70"/>
  </cols>
  <sheetData>
    <row r="1" customFormat="false" ht="15" hidden="false" customHeight="false" outlineLevel="0" collapsed="false">
      <c r="A1" s="1" t="s">
        <v>4</v>
      </c>
      <c r="B1" s="1" t="s">
        <v>464</v>
      </c>
      <c r="C1" s="1" t="s">
        <v>465</v>
      </c>
      <c r="D1" s="1" t="s">
        <v>466</v>
      </c>
      <c r="E1" s="1" t="s">
        <v>467</v>
      </c>
      <c r="F1" s="1" t="s">
        <v>468</v>
      </c>
    </row>
    <row r="2" customFormat="false" ht="15" hidden="false" customHeight="false" outlineLevel="0" collapsed="false">
      <c r="A2" s="2" t="n">
        <v>2023</v>
      </c>
      <c r="B2" s="2" t="n">
        <f aca="false">COUNTIF('All Deals Ranked'!E:E,A2)</f>
        <v>15</v>
      </c>
      <c r="C2" s="4" t="n">
        <f aca="false">SUMIF('All Deals Ranked'!E:E,A2,'All Deals Ranked'!D:D)</f>
        <v>254.856</v>
      </c>
      <c r="D2" s="4" t="n">
        <f aca="false">IFERROR(C2/B2,0)</f>
        <v>16.9904</v>
      </c>
      <c r="E2" s="4" t="n">
        <f aca="false">SUMPRODUCT(MAX(('All Deals Ranked'!E2:E82=A2)*'All Deals Ranked'!D2:D82))</f>
        <v>60</v>
      </c>
      <c r="F2" s="3" t="s">
        <v>469</v>
      </c>
    </row>
    <row r="3" customFormat="false" ht="15" hidden="false" customHeight="false" outlineLevel="0" collapsed="false">
      <c r="A3" s="5" t="n">
        <v>2024</v>
      </c>
      <c r="B3" s="5" t="n">
        <f aca="false">COUNTIF('All Deals Ranked'!E:E,A3)</f>
        <v>43</v>
      </c>
      <c r="C3" s="7" t="n">
        <f aca="false">SUMIF('All Deals Ranked'!E:E,A3,'All Deals Ranked'!D:D)</f>
        <v>450.06</v>
      </c>
      <c r="D3" s="7" t="n">
        <f aca="false">IFERROR(C3/B3,0)</f>
        <v>10.466511627907</v>
      </c>
      <c r="E3" s="7" t="n">
        <f aca="false">SUMPRODUCT(MAX(('All Deals Ranked'!E2:E82=A3)*'All Deals Ranked'!D2:D82))</f>
        <v>38.9</v>
      </c>
      <c r="F3" s="6" t="s">
        <v>470</v>
      </c>
    </row>
    <row r="4" customFormat="false" ht="15" hidden="false" customHeight="false" outlineLevel="0" collapsed="false">
      <c r="A4" s="2" t="n">
        <v>2025</v>
      </c>
      <c r="B4" s="2" t="n">
        <f aca="false">COUNTIF('All Deals Ranked'!E:E,A4)</f>
        <v>22</v>
      </c>
      <c r="C4" s="4" t="n">
        <f aca="false">SUMIF('All Deals Ranked'!E:E,A4,'All Deals Ranked'!D:D)</f>
        <v>609.9</v>
      </c>
      <c r="D4" s="4" t="n">
        <f aca="false">IFERROR(C4/B4,0)</f>
        <v>27.7227272727273</v>
      </c>
      <c r="E4" s="4" t="n">
        <f aca="false">SUMPRODUCT(MAX(('All Deals Ranked'!E2:E82=A4)*'All Deals Ranked'!D2:D82))</f>
        <v>85</v>
      </c>
      <c r="F4" s="3" t="s">
        <v>471</v>
      </c>
    </row>
    <row r="5" customFormat="false" ht="15" hidden="false" customHeight="false" outlineLevel="0" collapsed="false">
      <c r="A5" s="5" t="n">
        <v>2026</v>
      </c>
      <c r="B5" s="5" t="n">
        <f aca="false">COUNTIF('All Deals Ranked'!E:E,A5)</f>
        <v>1</v>
      </c>
      <c r="C5" s="7" t="n">
        <f aca="false">SUMIF('All Deals Ranked'!E:E,A5,'All Deals Ranked'!D:D)</f>
        <v>250</v>
      </c>
      <c r="D5" s="7" t="n">
        <f aca="false">IFERROR(C5/B5,0)</f>
        <v>250</v>
      </c>
      <c r="E5" s="7" t="n">
        <f aca="false">SUMPRODUCT(MAX(('All Deals Ranked'!E2:E82=A5)*'All Deals Ranked'!D2:D82))</f>
        <v>250</v>
      </c>
      <c r="F5" s="6" t="s">
        <v>472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0"/>
    <col collapsed="false" customWidth="true" hidden="false" outlineLevel="0" max="2" min="2" style="0" width="14"/>
    <col collapsed="false" customWidth="true" hidden="false" outlineLevel="0" max="3" min="3" style="0" width="22"/>
    <col collapsed="false" customWidth="true" hidden="false" outlineLevel="0" max="5" min="4" style="0" width="18"/>
  </cols>
  <sheetData>
    <row r="1" customFormat="false" ht="15" hidden="false" customHeight="false" outlineLevel="0" collapsed="false">
      <c r="A1" s="1" t="s">
        <v>5</v>
      </c>
      <c r="B1" s="1" t="s">
        <v>464</v>
      </c>
      <c r="C1" s="1" t="s">
        <v>465</v>
      </c>
      <c r="D1" s="1" t="s">
        <v>466</v>
      </c>
      <c r="E1" s="1" t="s">
        <v>467</v>
      </c>
    </row>
    <row r="2" customFormat="false" ht="15" hidden="false" customHeight="false" outlineLevel="0" collapsed="false">
      <c r="A2" s="3" t="s">
        <v>174</v>
      </c>
      <c r="B2" s="2" t="n">
        <f aca="false">COUNTIF('All Deals Ranked'!F:F,A2)</f>
        <v>1</v>
      </c>
      <c r="C2" s="4" t="n">
        <f aca="false">SUMIF('All Deals Ranked'!F:F,A2,'All Deals Ranked'!D:D)</f>
        <v>13.4</v>
      </c>
      <c r="D2" s="4" t="n">
        <f aca="false">IFERROR(C2/B2,0)</f>
        <v>13.4</v>
      </c>
      <c r="E2" s="4" t="n">
        <f aca="false">SUMPRODUCT(MAX(('All Deals Ranked'!F2:F82=A2)*'All Deals Ranked'!D2:D82))</f>
        <v>13.4</v>
      </c>
    </row>
    <row r="3" customFormat="false" ht="15" hidden="false" customHeight="false" outlineLevel="0" collapsed="false">
      <c r="A3" s="6" t="s">
        <v>206</v>
      </c>
      <c r="B3" s="5" t="n">
        <f aca="false">COUNTIF('All Deals Ranked'!F:F,A3)</f>
        <v>1</v>
      </c>
      <c r="C3" s="7" t="n">
        <f aca="false">SUMIF('All Deals Ranked'!F:F,A3,'All Deals Ranked'!D:D)</f>
        <v>10</v>
      </c>
      <c r="D3" s="7" t="n">
        <f aca="false">IFERROR(C3/B3,0)</f>
        <v>10</v>
      </c>
      <c r="E3" s="7" t="n">
        <f aca="false">SUMPRODUCT(MAX(('All Deals Ranked'!F2:F82=A3)*'All Deals Ranked'!D2:D82))</f>
        <v>10</v>
      </c>
    </row>
    <row r="4" customFormat="false" ht="15" hidden="false" customHeight="false" outlineLevel="0" collapsed="false">
      <c r="A4" s="3" t="s">
        <v>212</v>
      </c>
      <c r="B4" s="2" t="n">
        <f aca="false">COUNTIF('All Deals Ranked'!F:F,A4)</f>
        <v>3</v>
      </c>
      <c r="C4" s="4" t="n">
        <f aca="false">SUMIF('All Deals Ranked'!F:F,A4,'All Deals Ranked'!D:D)</f>
        <v>18.3</v>
      </c>
      <c r="D4" s="4" t="n">
        <f aca="false">IFERROR(C4/B4,0)</f>
        <v>6.1</v>
      </c>
      <c r="E4" s="4" t="n">
        <f aca="false">SUMPRODUCT(MAX(('All Deals Ranked'!F2:F82=A4)*'All Deals Ranked'!D2:D82))</f>
        <v>9.55</v>
      </c>
    </row>
    <row r="5" customFormat="false" ht="15" hidden="false" customHeight="false" outlineLevel="0" collapsed="false">
      <c r="A5" s="6" t="s">
        <v>64</v>
      </c>
      <c r="B5" s="5" t="n">
        <f aca="false">COUNTIF('All Deals Ranked'!F:F,A5)</f>
        <v>5</v>
      </c>
      <c r="C5" s="7" t="n">
        <f aca="false">SUMIF('All Deals Ranked'!F:F,A5,'All Deals Ranked'!D:D)</f>
        <v>109.78</v>
      </c>
      <c r="D5" s="7" t="n">
        <f aca="false">IFERROR(C5/B5,0)</f>
        <v>21.956</v>
      </c>
      <c r="E5" s="7" t="n">
        <f aca="false">SUMPRODUCT(MAX(('All Deals Ranked'!F2:F82=A5)*'All Deals Ranked'!D2:D82))</f>
        <v>48.7</v>
      </c>
    </row>
    <row r="6" customFormat="false" ht="15" hidden="false" customHeight="false" outlineLevel="0" collapsed="false">
      <c r="A6" s="3" t="s">
        <v>138</v>
      </c>
      <c r="B6" s="2" t="n">
        <f aca="false">COUNTIF('All Deals Ranked'!F:F,A6)</f>
        <v>1</v>
      </c>
      <c r="C6" s="4" t="n">
        <f aca="false">SUMIF('All Deals Ranked'!F:F,A6,'All Deals Ranked'!D:D)</f>
        <v>18.25</v>
      </c>
      <c r="D6" s="4" t="n">
        <f aca="false">IFERROR(C6/B6,0)</f>
        <v>18.25</v>
      </c>
      <c r="E6" s="4" t="n">
        <f aca="false">SUMPRODUCT(MAX(('All Deals Ranked'!F2:F82=A6)*'All Deals Ranked'!D2:D82))</f>
        <v>18.25</v>
      </c>
    </row>
    <row r="7" customFormat="false" ht="15" hidden="false" customHeight="false" outlineLevel="0" collapsed="false">
      <c r="A7" s="6" t="s">
        <v>40</v>
      </c>
      <c r="B7" s="5" t="n">
        <f aca="false">COUNTIF('All Deals Ranked'!F:F,A7)</f>
        <v>11</v>
      </c>
      <c r="C7" s="7" t="n">
        <f aca="false">SUMIF('All Deals Ranked'!F:F,A7,'All Deals Ranked'!D:D)</f>
        <v>209.72</v>
      </c>
      <c r="D7" s="7" t="n">
        <f aca="false">IFERROR(C7/B7,0)</f>
        <v>19.0654545454545</v>
      </c>
      <c r="E7" s="7" t="n">
        <f aca="false">SUMPRODUCT(MAX(('All Deals Ranked'!F2:F82=A7)*'All Deals Ranked'!D2:D82))</f>
        <v>60</v>
      </c>
    </row>
    <row r="8" customFormat="false" ht="15" hidden="false" customHeight="false" outlineLevel="0" collapsed="false">
      <c r="A8" s="3" t="s">
        <v>333</v>
      </c>
      <c r="B8" s="2" t="n">
        <f aca="false">COUNTIF('All Deals Ranked'!F:F,A8)</f>
        <v>1</v>
      </c>
      <c r="C8" s="4" t="n">
        <f aca="false">SUMIF('All Deals Ranked'!F:F,A8,'All Deals Ranked'!D:D)</f>
        <v>3.16</v>
      </c>
      <c r="D8" s="4" t="n">
        <f aca="false">IFERROR(C8/B8,0)</f>
        <v>3.16</v>
      </c>
      <c r="E8" s="4" t="n">
        <f aca="false">SUMPRODUCT(MAX(('All Deals Ranked'!F2:F82=A8)*'All Deals Ranked'!D2:D82))</f>
        <v>3.16</v>
      </c>
    </row>
    <row r="9" customFormat="false" ht="15" hidden="false" customHeight="false" outlineLevel="0" collapsed="false">
      <c r="A9" s="6" t="s">
        <v>244</v>
      </c>
      <c r="B9" s="5" t="n">
        <f aca="false">COUNTIF('All Deals Ranked'!F:F,A9)</f>
        <v>1</v>
      </c>
      <c r="C9" s="7" t="n">
        <f aca="false">SUMIF('All Deals Ranked'!F:F,A9,'All Deals Ranked'!D:D)</f>
        <v>7.75</v>
      </c>
      <c r="D9" s="7" t="n">
        <f aca="false">IFERROR(C9/B9,0)</f>
        <v>7.75</v>
      </c>
      <c r="E9" s="7" t="n">
        <f aca="false">SUMPRODUCT(MAX(('All Deals Ranked'!F2:F82=A9)*'All Deals Ranked'!D2:D82))</f>
        <v>7.75</v>
      </c>
    </row>
    <row r="10" customFormat="false" ht="15" hidden="false" customHeight="false" outlineLevel="0" collapsed="false">
      <c r="A10" s="3" t="s">
        <v>94</v>
      </c>
      <c r="B10" s="2" t="n">
        <f aca="false">COUNTIF('All Deals Ranked'!F:F,A10)</f>
        <v>6</v>
      </c>
      <c r="C10" s="4" t="n">
        <f aca="false">SUMIF('All Deals Ranked'!F:F,A10,'All Deals Ranked'!D:D)</f>
        <v>83.35</v>
      </c>
      <c r="D10" s="4" t="n">
        <f aca="false">IFERROR(C10/B10,0)</f>
        <v>13.8916666666667</v>
      </c>
      <c r="E10" s="4" t="n">
        <f aca="false">SUMPRODUCT(MAX(('All Deals Ranked'!F2:F82=A10)*'All Deals Ranked'!D2:D82))</f>
        <v>35.3</v>
      </c>
    </row>
    <row r="11" customFormat="false" ht="15" hidden="false" customHeight="false" outlineLevel="0" collapsed="false">
      <c r="A11" s="6" t="s">
        <v>69</v>
      </c>
      <c r="B11" s="5" t="n">
        <f aca="false">COUNTIF('All Deals Ranked'!F:F,A11)</f>
        <v>13</v>
      </c>
      <c r="C11" s="7" t="n">
        <f aca="false">SUMIF('All Deals Ranked'!F:F,A11,'All Deals Ranked'!D:D)</f>
        <v>114.8</v>
      </c>
      <c r="D11" s="7" t="n">
        <f aca="false">IFERROR(C11/B11,0)</f>
        <v>8.83076923076923</v>
      </c>
      <c r="E11" s="7" t="n">
        <f aca="false">SUMPRODUCT(MAX(('All Deals Ranked'!F2:F82=A11)*'All Deals Ranked'!D2:D82))</f>
        <v>43</v>
      </c>
    </row>
    <row r="12" customFormat="false" ht="15" hidden="false" customHeight="false" outlineLevel="0" collapsed="false">
      <c r="A12" s="3" t="s">
        <v>110</v>
      </c>
      <c r="B12" s="2" t="n">
        <f aca="false">COUNTIF('All Deals Ranked'!F:F,A12)</f>
        <v>1</v>
      </c>
      <c r="C12" s="4" t="n">
        <f aca="false">SUMIF('All Deals Ranked'!F:F,A12,'All Deals Ranked'!D:D)</f>
        <v>33</v>
      </c>
      <c r="D12" s="4" t="n">
        <f aca="false">IFERROR(C12/B12,0)</f>
        <v>33</v>
      </c>
      <c r="E12" s="4" t="n">
        <f aca="false">SUMPRODUCT(MAX(('All Deals Ranked'!F2:F82=A12)*'All Deals Ranked'!D2:D82))</f>
        <v>33</v>
      </c>
    </row>
    <row r="13" customFormat="false" ht="15" hidden="false" customHeight="false" outlineLevel="0" collapsed="false">
      <c r="A13" s="6" t="s">
        <v>259</v>
      </c>
      <c r="B13" s="5" t="n">
        <f aca="false">COUNTIF('All Deals Ranked'!F:F,A13)</f>
        <v>1</v>
      </c>
      <c r="C13" s="7" t="n">
        <f aca="false">SUMIF('All Deals Ranked'!F:F,A13,'All Deals Ranked'!D:D)</f>
        <v>7.2</v>
      </c>
      <c r="D13" s="7" t="n">
        <f aca="false">IFERROR(C13/B13,0)</f>
        <v>7.2</v>
      </c>
      <c r="E13" s="7" t="n">
        <f aca="false">SUMPRODUCT(MAX(('All Deals Ranked'!F2:F82=A13)*'All Deals Ranked'!D2:D82))</f>
        <v>7.2</v>
      </c>
    </row>
    <row r="14" customFormat="false" ht="15" hidden="false" customHeight="false" outlineLevel="0" collapsed="false">
      <c r="A14" s="3" t="s">
        <v>28</v>
      </c>
      <c r="B14" s="2" t="n">
        <f aca="false">COUNTIF('All Deals Ranked'!F:F,A14)</f>
        <v>3</v>
      </c>
      <c r="C14" s="4" t="n">
        <f aca="false">SUMIF('All Deals Ranked'!F:F,A14,'All Deals Ranked'!D:D)</f>
        <v>87.5</v>
      </c>
      <c r="D14" s="4" t="n">
        <f aca="false">IFERROR(C14/B14,0)</f>
        <v>29.1666666666667</v>
      </c>
      <c r="E14" s="4" t="n">
        <f aca="false">SUMPRODUCT(MAX(('All Deals Ranked'!F2:F82=A14)*'All Deals Ranked'!D2:D82))</f>
        <v>83</v>
      </c>
    </row>
    <row r="15" customFormat="false" ht="15" hidden="false" customHeight="false" outlineLevel="0" collapsed="false">
      <c r="A15" s="6" t="s">
        <v>57</v>
      </c>
      <c r="B15" s="5" t="n">
        <f aca="false">COUNTIF('All Deals Ranked'!F:F,A15)</f>
        <v>6</v>
      </c>
      <c r="C15" s="7" t="n">
        <f aca="false">SUMIF('All Deals Ranked'!F:F,A15,'All Deals Ranked'!D:D)</f>
        <v>101.79</v>
      </c>
      <c r="D15" s="7" t="n">
        <f aca="false">IFERROR(C15/B15,0)</f>
        <v>16.965</v>
      </c>
      <c r="E15" s="7" t="n">
        <f aca="false">SUMPRODUCT(MAX(('All Deals Ranked'!F2:F82=A15)*'All Deals Ranked'!D2:D82))</f>
        <v>50</v>
      </c>
    </row>
    <row r="16" customFormat="false" ht="15" hidden="false" customHeight="false" outlineLevel="0" collapsed="false">
      <c r="A16" s="3" t="s">
        <v>231</v>
      </c>
      <c r="B16" s="2" t="n">
        <f aca="false">COUNTIF('All Deals Ranked'!F:F,A16)</f>
        <v>1</v>
      </c>
      <c r="C16" s="4" t="n">
        <f aca="false">SUMIF('All Deals Ranked'!F:F,A16,'All Deals Ranked'!D:D)</f>
        <v>8.3</v>
      </c>
      <c r="D16" s="4" t="n">
        <f aca="false">IFERROR(C16/B16,0)</f>
        <v>8.3</v>
      </c>
      <c r="E16" s="4" t="n">
        <f aca="false">SUMPRODUCT(MAX(('All Deals Ranked'!F2:F82=A16)*'All Deals Ranked'!D2:D82))</f>
        <v>8.3</v>
      </c>
    </row>
    <row r="17" customFormat="false" ht="15" hidden="false" customHeight="false" outlineLevel="0" collapsed="false">
      <c r="A17" s="6" t="s">
        <v>75</v>
      </c>
      <c r="B17" s="5" t="n">
        <f aca="false">COUNTIF('All Deals Ranked'!F:F,A17)</f>
        <v>3</v>
      </c>
      <c r="C17" s="7" t="n">
        <f aca="false">SUMIF('All Deals Ranked'!F:F,A17,'All Deals Ranked'!D:D)</f>
        <v>59</v>
      </c>
      <c r="D17" s="7" t="n">
        <f aca="false">IFERROR(C17/B17,0)</f>
        <v>19.6666666666667</v>
      </c>
      <c r="E17" s="7" t="n">
        <f aca="false">SUMPRODUCT(MAX(('All Deals Ranked'!F2:F82=A17)*'All Deals Ranked'!D2:D82))</f>
        <v>40</v>
      </c>
    </row>
    <row r="18" customFormat="false" ht="15" hidden="false" customHeight="false" outlineLevel="0" collapsed="false">
      <c r="A18" s="3" t="s">
        <v>14</v>
      </c>
      <c r="B18" s="2" t="n">
        <f aca="false">COUNTIF('All Deals Ranked'!F:F,A18)</f>
        <v>16</v>
      </c>
      <c r="C18" s="4" t="n">
        <f aca="false">SUMIF('All Deals Ranked'!F:F,A18,'All Deals Ranked'!D:D)</f>
        <v>453.816</v>
      </c>
      <c r="D18" s="4" t="n">
        <f aca="false">IFERROR(C18/B18,0)</f>
        <v>28.3635</v>
      </c>
      <c r="E18" s="4" t="n">
        <f aca="false">SUMPRODUCT(MAX(('All Deals Ranked'!F2:F82=A18)*'All Deals Ranked'!D2:D82))</f>
        <v>250</v>
      </c>
    </row>
    <row r="19" customFormat="false" ht="15" hidden="false" customHeight="false" outlineLevel="0" collapsed="false">
      <c r="A19" s="6" t="s">
        <v>105</v>
      </c>
      <c r="B19" s="5" t="n">
        <f aca="false">COUNTIF('All Deals Ranked'!F:F,A19)</f>
        <v>4</v>
      </c>
      <c r="C19" s="7" t="n">
        <f aca="false">SUMIF('All Deals Ranked'!F:F,A19,'All Deals Ranked'!D:D)</f>
        <v>61.3</v>
      </c>
      <c r="D19" s="7" t="n">
        <f aca="false">IFERROR(C19/B19,0)</f>
        <v>15.325</v>
      </c>
      <c r="E19" s="7" t="n">
        <f aca="false">SUMPRODUCT(MAX(('All Deals Ranked'!F2:F82=A19)*'All Deals Ranked'!D2:D82))</f>
        <v>34.5</v>
      </c>
    </row>
    <row r="20" customFormat="false" ht="15" hidden="false" customHeight="false" outlineLevel="0" collapsed="false">
      <c r="A20" s="3" t="s">
        <v>22</v>
      </c>
      <c r="B20" s="2" t="n">
        <f aca="false">COUNTIF('All Deals Ranked'!F:F,A20)</f>
        <v>1</v>
      </c>
      <c r="C20" s="4" t="n">
        <f aca="false">SUMIF('All Deals Ranked'!F:F,A20,'All Deals Ranked'!D:D)</f>
        <v>85</v>
      </c>
      <c r="D20" s="4" t="n">
        <f aca="false">IFERROR(C20/B20,0)</f>
        <v>85</v>
      </c>
      <c r="E20" s="4" t="n">
        <f aca="false">SUMPRODUCT(MAX(('All Deals Ranked'!F2:F82=A20)*'All Deals Ranked'!D2:D82))</f>
        <v>85</v>
      </c>
    </row>
    <row r="21" customFormat="false" ht="15" hidden="false" customHeight="false" outlineLevel="0" collapsed="false">
      <c r="A21" s="6" t="s">
        <v>34</v>
      </c>
      <c r="B21" s="5" t="n">
        <f aca="false">COUNTIF('All Deals Ranked'!F:F,A21)</f>
        <v>2</v>
      </c>
      <c r="C21" s="7" t="n">
        <f aca="false">SUMIF('All Deals Ranked'!F:F,A21,'All Deals Ranked'!D:D)</f>
        <v>79.4</v>
      </c>
      <c r="D21" s="7" t="n">
        <f aca="false">IFERROR(C21/B21,0)</f>
        <v>39.7</v>
      </c>
      <c r="E21" s="7" t="n">
        <f aca="false">SUMPRODUCT(MAX(('All Deals Ranked'!F2:F82=A21)*'All Deals Ranked'!D2:D82))</f>
        <v>63</v>
      </c>
    </row>
    <row r="23" customFormat="false" ht="15" hidden="false" customHeight="false" outlineLevel="0" collapsed="false">
      <c r="A23" s="13" t="s">
        <v>473</v>
      </c>
      <c r="B23" s="13" t="n">
        <f aca="false">SUM(B2:B21)</f>
        <v>81</v>
      </c>
      <c r="C23" s="14" t="n">
        <f aca="false">SUM(C2:C21)</f>
        <v>1564.816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2" min="2" style="0" width="38"/>
    <col collapsed="false" customWidth="true" hidden="false" outlineLevel="0" max="3" min="3" style="0" width="28"/>
    <col collapsed="false" customWidth="true" hidden="false" outlineLevel="0" max="4" min="4" style="0" width="34"/>
    <col collapsed="false" customWidth="true" hidden="false" outlineLevel="0" max="5" min="5" style="0" width="56"/>
  </cols>
  <sheetData>
    <row r="1" customFormat="false" ht="17.35" hidden="false" customHeight="false" outlineLevel="0" collapsed="false">
      <c r="A1" s="15" t="s">
        <v>474</v>
      </c>
      <c r="B1" s="15"/>
      <c r="C1" s="15"/>
      <c r="D1" s="15"/>
      <c r="E1" s="15"/>
    </row>
    <row r="3" customFormat="false" ht="15" hidden="false" customHeight="false" outlineLevel="0" collapsed="false">
      <c r="A3" s="16" t="s">
        <v>475</v>
      </c>
      <c r="B3" s="16"/>
      <c r="C3" s="16"/>
      <c r="D3" s="16"/>
      <c r="E3" s="16"/>
    </row>
    <row r="4" customFormat="false" ht="15" hidden="false" customHeight="false" outlineLevel="0" collapsed="false">
      <c r="A4" s="1" t="s">
        <v>0</v>
      </c>
      <c r="B4" s="1" t="s">
        <v>476</v>
      </c>
      <c r="C4" s="1" t="s">
        <v>477</v>
      </c>
      <c r="D4" s="1" t="s">
        <v>478</v>
      </c>
      <c r="E4" s="1" t="s">
        <v>479</v>
      </c>
    </row>
    <row r="5" customFormat="false" ht="23.85" hidden="false" customHeight="false" outlineLevel="0" collapsed="false">
      <c r="A5" s="5" t="n">
        <v>1</v>
      </c>
      <c r="B5" s="6" t="s">
        <v>480</v>
      </c>
      <c r="C5" s="6" t="s">
        <v>481</v>
      </c>
      <c r="D5" s="6" t="s">
        <v>482</v>
      </c>
      <c r="E5" s="6" t="s">
        <v>483</v>
      </c>
    </row>
    <row r="6" customFormat="false" ht="23.85" hidden="false" customHeight="false" outlineLevel="0" collapsed="false">
      <c r="A6" s="2" t="n">
        <v>2</v>
      </c>
      <c r="B6" s="3" t="s">
        <v>484</v>
      </c>
      <c r="C6" s="3" t="s">
        <v>481</v>
      </c>
      <c r="D6" s="3" t="s">
        <v>485</v>
      </c>
      <c r="E6" s="3" t="s">
        <v>486</v>
      </c>
    </row>
    <row r="7" customFormat="false" ht="23.85" hidden="false" customHeight="false" outlineLevel="0" collapsed="false">
      <c r="A7" s="5" t="n">
        <v>3</v>
      </c>
      <c r="B7" s="6" t="s">
        <v>487</v>
      </c>
      <c r="C7" s="6" t="s">
        <v>481</v>
      </c>
      <c r="D7" s="6" t="s">
        <v>488</v>
      </c>
      <c r="E7" s="6" t="s">
        <v>489</v>
      </c>
    </row>
    <row r="8" customFormat="false" ht="23.85" hidden="false" customHeight="false" outlineLevel="0" collapsed="false">
      <c r="A8" s="2" t="n">
        <v>4</v>
      </c>
      <c r="B8" s="3" t="s">
        <v>490</v>
      </c>
      <c r="C8" s="3" t="s">
        <v>491</v>
      </c>
      <c r="D8" s="3" t="s">
        <v>492</v>
      </c>
      <c r="E8" s="3" t="s">
        <v>493</v>
      </c>
    </row>
    <row r="9" customFormat="false" ht="23.85" hidden="false" customHeight="false" outlineLevel="0" collapsed="false">
      <c r="A9" s="5" t="n">
        <v>5</v>
      </c>
      <c r="B9" s="6" t="s">
        <v>494</v>
      </c>
      <c r="C9" s="6" t="s">
        <v>495</v>
      </c>
      <c r="D9" s="6" t="s">
        <v>496</v>
      </c>
      <c r="E9" s="6" t="s">
        <v>497</v>
      </c>
    </row>
    <row r="10" customFormat="false" ht="15" hidden="false" customHeight="false" outlineLevel="0" collapsed="false">
      <c r="A10" s="2" t="n">
        <v>6</v>
      </c>
      <c r="B10" s="3" t="s">
        <v>498</v>
      </c>
      <c r="C10" s="3" t="s">
        <v>491</v>
      </c>
      <c r="D10" s="3" t="s">
        <v>499</v>
      </c>
      <c r="E10" s="3" t="s">
        <v>500</v>
      </c>
    </row>
    <row r="11" customFormat="false" ht="15" hidden="false" customHeight="false" outlineLevel="0" collapsed="false">
      <c r="A11" s="5" t="n">
        <v>7</v>
      </c>
      <c r="B11" s="6" t="s">
        <v>501</v>
      </c>
      <c r="C11" s="6" t="s">
        <v>481</v>
      </c>
      <c r="D11" s="6" t="s">
        <v>502</v>
      </c>
      <c r="E11" s="6" t="s">
        <v>503</v>
      </c>
    </row>
    <row r="12" customFormat="false" ht="23.85" hidden="false" customHeight="false" outlineLevel="0" collapsed="false">
      <c r="A12" s="2" t="n">
        <v>8</v>
      </c>
      <c r="B12" s="3" t="s">
        <v>504</v>
      </c>
      <c r="C12" s="3" t="s">
        <v>481</v>
      </c>
      <c r="D12" s="3" t="s">
        <v>505</v>
      </c>
      <c r="E12" s="3" t="s">
        <v>506</v>
      </c>
    </row>
    <row r="13" customFormat="false" ht="15" hidden="false" customHeight="false" outlineLevel="0" collapsed="false">
      <c r="A13" s="5" t="n">
        <v>9</v>
      </c>
      <c r="B13" s="6" t="s">
        <v>507</v>
      </c>
      <c r="C13" s="6" t="s">
        <v>508</v>
      </c>
      <c r="D13" s="6" t="s">
        <v>509</v>
      </c>
      <c r="E13" s="6" t="s">
        <v>510</v>
      </c>
    </row>
    <row r="14" customFormat="false" ht="23.85" hidden="false" customHeight="false" outlineLevel="0" collapsed="false">
      <c r="A14" s="2" t="n">
        <v>10</v>
      </c>
      <c r="B14" s="3" t="s">
        <v>511</v>
      </c>
      <c r="C14" s="3" t="s">
        <v>495</v>
      </c>
      <c r="D14" s="3" t="s">
        <v>512</v>
      </c>
      <c r="E14" s="3" t="s">
        <v>513</v>
      </c>
    </row>
    <row r="15" customFormat="false" ht="15" hidden="false" customHeight="false" outlineLevel="0" collapsed="false">
      <c r="A15" s="5" t="n">
        <v>11</v>
      </c>
      <c r="B15" s="6" t="s">
        <v>514</v>
      </c>
      <c r="C15" s="6" t="s">
        <v>508</v>
      </c>
      <c r="D15" s="6" t="s">
        <v>515</v>
      </c>
      <c r="E15" s="6" t="s">
        <v>516</v>
      </c>
    </row>
    <row r="16" customFormat="false" ht="15" hidden="false" customHeight="false" outlineLevel="0" collapsed="false">
      <c r="A16" s="2" t="n">
        <v>12</v>
      </c>
      <c r="B16" s="3" t="s">
        <v>517</v>
      </c>
      <c r="C16" s="3" t="s">
        <v>481</v>
      </c>
      <c r="D16" s="3" t="s">
        <v>518</v>
      </c>
      <c r="E16" s="3" t="s">
        <v>519</v>
      </c>
    </row>
    <row r="17" customFormat="false" ht="15" hidden="false" customHeight="false" outlineLevel="0" collapsed="false">
      <c r="A17" s="5" t="n">
        <v>13</v>
      </c>
      <c r="B17" s="6" t="s">
        <v>520</v>
      </c>
      <c r="C17" s="6" t="s">
        <v>495</v>
      </c>
      <c r="D17" s="6" t="s">
        <v>521</v>
      </c>
      <c r="E17" s="6" t="s">
        <v>522</v>
      </c>
    </row>
    <row r="18" customFormat="false" ht="15" hidden="false" customHeight="false" outlineLevel="0" collapsed="false">
      <c r="A18" s="2" t="n">
        <v>14</v>
      </c>
      <c r="B18" s="3" t="s">
        <v>523</v>
      </c>
      <c r="C18" s="3" t="s">
        <v>524</v>
      </c>
      <c r="D18" s="3" t="s">
        <v>525</v>
      </c>
      <c r="E18" s="3" t="s">
        <v>526</v>
      </c>
    </row>
    <row r="19" customFormat="false" ht="15" hidden="false" customHeight="false" outlineLevel="0" collapsed="false">
      <c r="A19" s="5" t="n">
        <v>15</v>
      </c>
      <c r="B19" s="6" t="s">
        <v>527</v>
      </c>
      <c r="C19" s="6" t="s">
        <v>495</v>
      </c>
      <c r="D19" s="6" t="s">
        <v>528</v>
      </c>
      <c r="E19" s="6" t="s">
        <v>529</v>
      </c>
    </row>
    <row r="22" customFormat="false" ht="15" hidden="false" customHeight="false" outlineLevel="0" collapsed="false">
      <c r="A22" s="16" t="s">
        <v>530</v>
      </c>
      <c r="B22" s="16"/>
      <c r="C22" s="16"/>
      <c r="D22" s="16"/>
      <c r="E22" s="16"/>
    </row>
    <row r="23" customFormat="false" ht="15" hidden="false" customHeight="false" outlineLevel="0" collapsed="false">
      <c r="A23" s="1" t="s">
        <v>0</v>
      </c>
      <c r="B23" s="1" t="s">
        <v>476</v>
      </c>
      <c r="C23" s="1" t="s">
        <v>531</v>
      </c>
      <c r="D23" s="1" t="s">
        <v>532</v>
      </c>
      <c r="E23" s="1" t="s">
        <v>533</v>
      </c>
    </row>
    <row r="24" customFormat="false" ht="15" hidden="false" customHeight="false" outlineLevel="0" collapsed="false">
      <c r="A24" s="2" t="n">
        <v>1</v>
      </c>
      <c r="B24" s="3" t="s">
        <v>534</v>
      </c>
      <c r="C24" s="3" t="s">
        <v>535</v>
      </c>
      <c r="D24" s="3" t="s">
        <v>536</v>
      </c>
      <c r="E24" s="3" t="s">
        <v>537</v>
      </c>
    </row>
    <row r="25" customFormat="false" ht="15" hidden="false" customHeight="false" outlineLevel="0" collapsed="false">
      <c r="A25" s="5" t="n">
        <v>2</v>
      </c>
      <c r="B25" s="6" t="s">
        <v>538</v>
      </c>
      <c r="C25" s="6" t="s">
        <v>535</v>
      </c>
      <c r="D25" s="6" t="s">
        <v>539</v>
      </c>
      <c r="E25" s="6" t="s">
        <v>540</v>
      </c>
    </row>
    <row r="26" customFormat="false" ht="15" hidden="false" customHeight="false" outlineLevel="0" collapsed="false">
      <c r="A26" s="2" t="n">
        <v>3</v>
      </c>
      <c r="B26" s="3" t="s">
        <v>541</v>
      </c>
      <c r="C26" s="3" t="s">
        <v>535</v>
      </c>
      <c r="D26" s="3" t="s">
        <v>542</v>
      </c>
      <c r="E26" s="3" t="s">
        <v>543</v>
      </c>
    </row>
    <row r="27" customFormat="false" ht="15" hidden="false" customHeight="false" outlineLevel="0" collapsed="false">
      <c r="A27" s="5" t="n">
        <v>4</v>
      </c>
      <c r="B27" s="6" t="s">
        <v>544</v>
      </c>
      <c r="C27" s="6" t="s">
        <v>535</v>
      </c>
      <c r="D27" s="6" t="s">
        <v>545</v>
      </c>
      <c r="E27" s="6" t="s">
        <v>546</v>
      </c>
    </row>
    <row r="28" customFormat="false" ht="15" hidden="false" customHeight="false" outlineLevel="0" collapsed="false">
      <c r="A28" s="2" t="n">
        <v>5</v>
      </c>
      <c r="B28" s="3" t="s">
        <v>547</v>
      </c>
      <c r="C28" s="3" t="s">
        <v>535</v>
      </c>
      <c r="D28" s="3" t="s">
        <v>548</v>
      </c>
      <c r="E28" s="3" t="s">
        <v>549</v>
      </c>
    </row>
    <row r="29" customFormat="false" ht="15" hidden="false" customHeight="false" outlineLevel="0" collapsed="false">
      <c r="A29" s="5" t="n">
        <v>6</v>
      </c>
      <c r="B29" s="6" t="s">
        <v>550</v>
      </c>
      <c r="C29" s="6" t="s">
        <v>551</v>
      </c>
      <c r="D29" s="6" t="s">
        <v>552</v>
      </c>
      <c r="E29" s="6" t="s">
        <v>553</v>
      </c>
    </row>
    <row r="30" customFormat="false" ht="15" hidden="false" customHeight="false" outlineLevel="0" collapsed="false">
      <c r="A30" s="2" t="n">
        <v>7</v>
      </c>
      <c r="B30" s="3" t="s">
        <v>554</v>
      </c>
      <c r="C30" s="3" t="s">
        <v>555</v>
      </c>
      <c r="D30" s="3" t="s">
        <v>556</v>
      </c>
      <c r="E30" s="3" t="s">
        <v>557</v>
      </c>
    </row>
    <row r="31" customFormat="false" ht="15" hidden="false" customHeight="false" outlineLevel="0" collapsed="false">
      <c r="A31" s="5" t="n">
        <v>8</v>
      </c>
      <c r="B31" s="6" t="s">
        <v>558</v>
      </c>
      <c r="C31" s="6" t="s">
        <v>535</v>
      </c>
      <c r="D31" s="6" t="s">
        <v>559</v>
      </c>
      <c r="E31" s="6" t="s">
        <v>560</v>
      </c>
    </row>
    <row r="32" customFormat="false" ht="15" hidden="false" customHeight="false" outlineLevel="0" collapsed="false">
      <c r="A32" s="2" t="n">
        <v>9</v>
      </c>
      <c r="B32" s="3" t="s">
        <v>561</v>
      </c>
      <c r="C32" s="3" t="s">
        <v>535</v>
      </c>
      <c r="D32" s="3" t="s">
        <v>562</v>
      </c>
      <c r="E32" s="3" t="s">
        <v>563</v>
      </c>
    </row>
    <row r="33" customFormat="false" ht="15" hidden="false" customHeight="false" outlineLevel="0" collapsed="false">
      <c r="A33" s="5" t="n">
        <v>10</v>
      </c>
      <c r="B33" s="6" t="s">
        <v>564</v>
      </c>
      <c r="C33" s="6" t="s">
        <v>565</v>
      </c>
      <c r="D33" s="6" t="s">
        <v>566</v>
      </c>
      <c r="E33" s="6" t="s">
        <v>567</v>
      </c>
    </row>
    <row r="34" customFormat="false" ht="15" hidden="false" customHeight="false" outlineLevel="0" collapsed="false">
      <c r="A34" s="2" t="n">
        <v>11</v>
      </c>
      <c r="B34" s="3" t="s">
        <v>568</v>
      </c>
      <c r="C34" s="3" t="s">
        <v>565</v>
      </c>
      <c r="D34" s="3" t="s">
        <v>569</v>
      </c>
      <c r="E34" s="3" t="s">
        <v>570</v>
      </c>
    </row>
    <row r="35" customFormat="false" ht="23.85" hidden="false" customHeight="false" outlineLevel="0" collapsed="false">
      <c r="A35" s="5" t="n">
        <v>12</v>
      </c>
      <c r="B35" s="6" t="s">
        <v>571</v>
      </c>
      <c r="C35" s="6" t="s">
        <v>572</v>
      </c>
      <c r="D35" s="6" t="s">
        <v>573</v>
      </c>
      <c r="E35" s="6" t="s">
        <v>574</v>
      </c>
    </row>
    <row r="36" customFormat="false" ht="15" hidden="false" customHeight="false" outlineLevel="0" collapsed="false">
      <c r="A36" s="2" t="n">
        <v>13</v>
      </c>
      <c r="B36" s="3" t="s">
        <v>575</v>
      </c>
      <c r="C36" s="3" t="s">
        <v>565</v>
      </c>
      <c r="D36" s="3" t="s">
        <v>576</v>
      </c>
      <c r="E36" s="3" t="s">
        <v>577</v>
      </c>
    </row>
    <row r="37" customFormat="false" ht="23.85" hidden="false" customHeight="false" outlineLevel="0" collapsed="false">
      <c r="A37" s="5" t="n">
        <v>14</v>
      </c>
      <c r="B37" s="6" t="s">
        <v>578</v>
      </c>
      <c r="C37" s="6" t="s">
        <v>565</v>
      </c>
      <c r="D37" s="6" t="s">
        <v>579</v>
      </c>
      <c r="E37" s="6" t="s">
        <v>580</v>
      </c>
    </row>
    <row r="38" customFormat="false" ht="15" hidden="false" customHeight="false" outlineLevel="0" collapsed="false">
      <c r="A38" s="2" t="n">
        <v>15</v>
      </c>
      <c r="B38" s="3" t="s">
        <v>581</v>
      </c>
      <c r="C38" s="3" t="s">
        <v>582</v>
      </c>
      <c r="D38" s="3" t="s">
        <v>583</v>
      </c>
      <c r="E38" s="3" t="s">
        <v>584</v>
      </c>
    </row>
    <row r="41" customFormat="false" ht="15" hidden="false" customHeight="false" outlineLevel="0" collapsed="false">
      <c r="A41" s="16" t="s">
        <v>585</v>
      </c>
      <c r="B41" s="16"/>
      <c r="C41" s="16"/>
      <c r="D41" s="16"/>
      <c r="E41" s="16"/>
    </row>
    <row r="42" customFormat="false" ht="15" hidden="false" customHeight="false" outlineLevel="0" collapsed="false">
      <c r="A42" s="1" t="s">
        <v>0</v>
      </c>
      <c r="B42" s="1" t="s">
        <v>476</v>
      </c>
      <c r="C42" s="1" t="s">
        <v>477</v>
      </c>
      <c r="D42" s="1" t="s">
        <v>586</v>
      </c>
      <c r="E42" s="1" t="s">
        <v>479</v>
      </c>
    </row>
    <row r="43" customFormat="false" ht="23.85" hidden="false" customHeight="false" outlineLevel="0" collapsed="false">
      <c r="A43" s="5" t="n">
        <v>1</v>
      </c>
      <c r="B43" s="6" t="s">
        <v>587</v>
      </c>
      <c r="C43" s="6" t="s">
        <v>588</v>
      </c>
      <c r="D43" s="6" t="s">
        <v>589</v>
      </c>
      <c r="E43" s="6" t="s">
        <v>590</v>
      </c>
    </row>
    <row r="44" customFormat="false" ht="23.85" hidden="false" customHeight="false" outlineLevel="0" collapsed="false">
      <c r="A44" s="2" t="n">
        <v>2</v>
      </c>
      <c r="B44" s="3" t="s">
        <v>178</v>
      </c>
      <c r="C44" s="3" t="s">
        <v>591</v>
      </c>
      <c r="D44" s="3" t="s">
        <v>592</v>
      </c>
      <c r="E44" s="3" t="s">
        <v>593</v>
      </c>
    </row>
    <row r="45" customFormat="false" ht="15" hidden="false" customHeight="false" outlineLevel="0" collapsed="false">
      <c r="A45" s="5" t="n">
        <v>3</v>
      </c>
      <c r="B45" s="6" t="s">
        <v>594</v>
      </c>
      <c r="C45" s="6" t="s">
        <v>595</v>
      </c>
      <c r="D45" s="6" t="s">
        <v>596</v>
      </c>
      <c r="E45" s="6" t="s">
        <v>597</v>
      </c>
    </row>
    <row r="46" customFormat="false" ht="23.85" hidden="false" customHeight="false" outlineLevel="0" collapsed="false">
      <c r="A46" s="2" t="n">
        <v>4</v>
      </c>
      <c r="B46" s="3" t="s">
        <v>598</v>
      </c>
      <c r="C46" s="3" t="s">
        <v>595</v>
      </c>
      <c r="D46" s="3" t="s">
        <v>599</v>
      </c>
      <c r="E46" s="3" t="s">
        <v>600</v>
      </c>
    </row>
    <row r="47" customFormat="false" ht="15" hidden="false" customHeight="false" outlineLevel="0" collapsed="false">
      <c r="A47" s="5" t="n">
        <v>5</v>
      </c>
      <c r="B47" s="6" t="s">
        <v>601</v>
      </c>
      <c r="C47" s="6" t="s">
        <v>602</v>
      </c>
      <c r="D47" s="6" t="s">
        <v>603</v>
      </c>
      <c r="E47" s="6" t="s">
        <v>604</v>
      </c>
    </row>
    <row r="48" customFormat="false" ht="15" hidden="false" customHeight="false" outlineLevel="0" collapsed="false">
      <c r="A48" s="2" t="n">
        <v>6</v>
      </c>
      <c r="B48" s="3" t="s">
        <v>320</v>
      </c>
      <c r="C48" s="3" t="s">
        <v>588</v>
      </c>
      <c r="D48" s="3" t="s">
        <v>605</v>
      </c>
      <c r="E48" s="3" t="s">
        <v>606</v>
      </c>
    </row>
    <row r="49" customFormat="false" ht="15" hidden="false" customHeight="false" outlineLevel="0" collapsed="false">
      <c r="A49" s="5" t="n">
        <v>7</v>
      </c>
      <c r="B49" s="6" t="s">
        <v>286</v>
      </c>
      <c r="C49" s="6" t="s">
        <v>607</v>
      </c>
      <c r="D49" s="6" t="s">
        <v>608</v>
      </c>
      <c r="E49" s="6" t="s">
        <v>609</v>
      </c>
    </row>
    <row r="50" customFormat="false" ht="15" hidden="false" customHeight="false" outlineLevel="0" collapsed="false">
      <c r="A50" s="2" t="n">
        <v>8</v>
      </c>
      <c r="B50" s="3" t="s">
        <v>610</v>
      </c>
      <c r="C50" s="3" t="s">
        <v>611</v>
      </c>
      <c r="D50" s="3" t="s">
        <v>612</v>
      </c>
      <c r="E50" s="3" t="s">
        <v>613</v>
      </c>
    </row>
    <row r="51" customFormat="false" ht="15" hidden="false" customHeight="false" outlineLevel="0" collapsed="false">
      <c r="A51" s="5" t="n">
        <v>9</v>
      </c>
      <c r="B51" s="6" t="s">
        <v>264</v>
      </c>
      <c r="C51" s="6" t="s">
        <v>611</v>
      </c>
      <c r="D51" s="6" t="s">
        <v>614</v>
      </c>
      <c r="E51" s="6" t="s">
        <v>615</v>
      </c>
    </row>
    <row r="52" customFormat="false" ht="15" hidden="false" customHeight="false" outlineLevel="0" collapsed="false">
      <c r="A52" s="2" t="n">
        <v>10</v>
      </c>
      <c r="B52" s="3" t="s">
        <v>204</v>
      </c>
      <c r="C52" s="3" t="s">
        <v>616</v>
      </c>
      <c r="D52" s="3" t="s">
        <v>617</v>
      </c>
      <c r="E52" s="3" t="s">
        <v>205</v>
      </c>
    </row>
    <row r="53" customFormat="false" ht="15" hidden="false" customHeight="false" outlineLevel="0" collapsed="false">
      <c r="A53" s="5" t="n">
        <v>11</v>
      </c>
      <c r="B53" s="6" t="s">
        <v>618</v>
      </c>
      <c r="C53" s="6" t="s">
        <v>607</v>
      </c>
      <c r="D53" s="6" t="s">
        <v>619</v>
      </c>
      <c r="E53" s="6" t="s">
        <v>620</v>
      </c>
    </row>
    <row r="54" customFormat="false" ht="15" hidden="false" customHeight="false" outlineLevel="0" collapsed="false">
      <c r="A54" s="2" t="n">
        <v>12</v>
      </c>
      <c r="B54" s="3" t="s">
        <v>621</v>
      </c>
      <c r="C54" s="3" t="s">
        <v>622</v>
      </c>
      <c r="D54" s="3" t="s">
        <v>623</v>
      </c>
      <c r="E54" s="3" t="s">
        <v>624</v>
      </c>
    </row>
    <row r="55" customFormat="false" ht="15" hidden="false" customHeight="false" outlineLevel="0" collapsed="false">
      <c r="A55" s="5" t="n">
        <v>13</v>
      </c>
      <c r="B55" s="6" t="s">
        <v>402</v>
      </c>
      <c r="C55" s="6" t="s">
        <v>611</v>
      </c>
      <c r="D55" s="6" t="s">
        <v>625</v>
      </c>
      <c r="E55" s="6" t="s">
        <v>626</v>
      </c>
    </row>
    <row r="56" customFormat="false" ht="15" hidden="false" customHeight="false" outlineLevel="0" collapsed="false">
      <c r="A56" s="2" t="n">
        <v>14</v>
      </c>
      <c r="B56" s="3" t="s">
        <v>361</v>
      </c>
      <c r="C56" s="3" t="s">
        <v>611</v>
      </c>
      <c r="D56" s="3" t="s">
        <v>627</v>
      </c>
      <c r="E56" s="3" t="s">
        <v>628</v>
      </c>
    </row>
    <row r="57" customFormat="false" ht="15" hidden="false" customHeight="false" outlineLevel="0" collapsed="false">
      <c r="A57" s="5" t="n">
        <v>15</v>
      </c>
      <c r="B57" s="6" t="s">
        <v>629</v>
      </c>
      <c r="C57" s="6" t="s">
        <v>611</v>
      </c>
      <c r="D57" s="6" t="s">
        <v>630</v>
      </c>
      <c r="E57" s="6" t="s">
        <v>631</v>
      </c>
    </row>
    <row r="58" customFormat="false" ht="23.85" hidden="false" customHeight="false" outlineLevel="0" collapsed="false">
      <c r="A58" s="2" t="n">
        <v>16</v>
      </c>
      <c r="B58" s="3" t="s">
        <v>632</v>
      </c>
      <c r="C58" s="3" t="s">
        <v>633</v>
      </c>
      <c r="D58" s="3" t="s">
        <v>634</v>
      </c>
      <c r="E58" s="3" t="s">
        <v>635</v>
      </c>
    </row>
    <row r="59" customFormat="false" ht="15" hidden="false" customHeight="false" outlineLevel="0" collapsed="false">
      <c r="A59" s="5" t="n">
        <v>17</v>
      </c>
      <c r="B59" s="6" t="s">
        <v>636</v>
      </c>
      <c r="C59" s="6" t="s">
        <v>637</v>
      </c>
      <c r="D59" s="6" t="s">
        <v>638</v>
      </c>
      <c r="E59" s="6" t="s">
        <v>639</v>
      </c>
    </row>
    <row r="60" customFormat="false" ht="23.85" hidden="false" customHeight="false" outlineLevel="0" collapsed="false">
      <c r="A60" s="2" t="n">
        <v>18</v>
      </c>
      <c r="B60" s="3" t="s">
        <v>640</v>
      </c>
      <c r="C60" s="3" t="s">
        <v>641</v>
      </c>
      <c r="D60" s="3" t="s">
        <v>642</v>
      </c>
      <c r="E60" s="3" t="s">
        <v>643</v>
      </c>
    </row>
    <row r="63" customFormat="false" ht="15" hidden="false" customHeight="false" outlineLevel="0" collapsed="false">
      <c r="A63" s="16" t="s">
        <v>644</v>
      </c>
      <c r="B63" s="16"/>
      <c r="C63" s="16"/>
      <c r="D63" s="16"/>
      <c r="E63" s="16"/>
    </row>
    <row r="64" customFormat="false" ht="27.75" hidden="false" customHeight="true" outlineLevel="0" collapsed="false">
      <c r="A64" s="12" t="s">
        <v>645</v>
      </c>
      <c r="B64" s="12"/>
      <c r="C64" s="12"/>
      <c r="D64" s="12"/>
      <c r="E64" s="12"/>
    </row>
    <row r="65" customFormat="false" ht="27.75" hidden="false" customHeight="true" outlineLevel="0" collapsed="false">
      <c r="A65" s="12" t="s">
        <v>646</v>
      </c>
      <c r="B65" s="12"/>
      <c r="C65" s="12"/>
      <c r="D65" s="12"/>
      <c r="E65" s="12"/>
    </row>
    <row r="66" customFormat="false" ht="27.75" hidden="false" customHeight="true" outlineLevel="0" collapsed="false">
      <c r="A66" s="12" t="s">
        <v>647</v>
      </c>
      <c r="B66" s="12"/>
      <c r="C66" s="12"/>
      <c r="D66" s="12"/>
      <c r="E66" s="12"/>
    </row>
    <row r="67" customFormat="false" ht="27.75" hidden="false" customHeight="true" outlineLevel="0" collapsed="false">
      <c r="A67" s="12" t="s">
        <v>648</v>
      </c>
      <c r="B67" s="12"/>
      <c r="C67" s="12"/>
      <c r="D67" s="12"/>
      <c r="E67" s="12"/>
    </row>
    <row r="68" customFormat="false" ht="27.75" hidden="false" customHeight="true" outlineLevel="0" collapsed="false">
      <c r="A68" s="12" t="s">
        <v>649</v>
      </c>
      <c r="B68" s="12"/>
      <c r="C68" s="12"/>
      <c r="D68" s="12"/>
      <c r="E68" s="12"/>
    </row>
    <row r="69" customFormat="false" ht="27.75" hidden="false" customHeight="true" outlineLevel="0" collapsed="false">
      <c r="A69" s="12" t="s">
        <v>650</v>
      </c>
      <c r="B69" s="12"/>
      <c r="C69" s="12"/>
      <c r="D69" s="12"/>
      <c r="E69" s="12"/>
    </row>
    <row r="70" customFormat="false" ht="27.75" hidden="false" customHeight="true" outlineLevel="0" collapsed="false">
      <c r="A70" s="12" t="s">
        <v>651</v>
      </c>
      <c r="B70" s="12"/>
      <c r="C70" s="12"/>
      <c r="D70" s="12"/>
      <c r="E70" s="12"/>
    </row>
  </sheetData>
  <mergeCells count="12">
    <mergeCell ref="A1:E1"/>
    <mergeCell ref="A3:E3"/>
    <mergeCell ref="A22:E22"/>
    <mergeCell ref="A41:E41"/>
    <mergeCell ref="A63:E63"/>
    <mergeCell ref="A64:E64"/>
    <mergeCell ref="A65:E65"/>
    <mergeCell ref="A66:E66"/>
    <mergeCell ref="A67:E67"/>
    <mergeCell ref="A68:E68"/>
    <mergeCell ref="A69:E69"/>
    <mergeCell ref="A70:E7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2026-06-03T16:01:31Z</dcterms:created>
  <dc:creator>openpyxl</dc:creator>
  <dc:description/>
  <dc:language>en-US</dc:language>
  <cp:lastModifiedBy/>
  <dcterms:modified xsi:type="dcterms:W3CDTF">2026-06-03T16:01:31Z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